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980" yWindow="-15" windowWidth="14910" windowHeight="12735" tabRatio="864"/>
  </bookViews>
  <sheets>
    <sheet name="TER_bez cen" sheetId="21" r:id="rId1"/>
    <sheet name="Arkusz1" sheetId="22" r:id="rId2"/>
  </sheets>
  <externalReferences>
    <externalReference r:id="rId3"/>
  </externalReferences>
  <definedNames>
    <definedName name="a">#REF!</definedName>
    <definedName name="aaa" localSheetId="0">#REF!</definedName>
    <definedName name="aaa">#REF!</definedName>
    <definedName name="ads">#REF!</definedName>
    <definedName name="asd">#REF!</definedName>
    <definedName name="ElementRobót">#REF!</definedName>
    <definedName name="formula">#REF!</definedName>
    <definedName name="home">#REF!</definedName>
    <definedName name="Kategoria">#REF!</definedName>
    <definedName name="KoniecKosztorys">#REF!</definedName>
    <definedName name="KoniecKosztorysEng">#REF!</definedName>
    <definedName name="KoniecPrzedmiarEng">#REF!</definedName>
    <definedName name="kontrola_zakres">#REF!</definedName>
    <definedName name="Nagłówek">#REF!</definedName>
    <definedName name="nowe_k1">#REF!</definedName>
    <definedName name="nowe_k2">#REF!</definedName>
    <definedName name="NrKolumnyFormuly">#REF!</definedName>
    <definedName name="NrKolumnyWyniku">#REF!</definedName>
    <definedName name="Obiekt">#REF!</definedName>
    <definedName name="_xlnm.Print_Area" localSheetId="0">'TER_bez cen'!$A$1:$H$1093</definedName>
    <definedName name="_xlnm.Print_Area">#REF!</definedName>
    <definedName name="P">#REF!</definedName>
    <definedName name="Pozycja">#REF!</definedName>
    <definedName name="Razem">#REF!</definedName>
    <definedName name="RD">#REF!</definedName>
    <definedName name="RM">#REF!</definedName>
    <definedName name="RMS">#REF!</definedName>
    <definedName name="ROBOTY_DROGOWE">#REF!</definedName>
    <definedName name="ROBOTY_MOSTOWE">#REF!</definedName>
    <definedName name="ST">#REF!</definedName>
    <definedName name="stare_k1">#REF!</definedName>
    <definedName name="stare_k2">#REF!</definedName>
    <definedName name="suma" localSheetId="0">#REF!</definedName>
    <definedName name="suma">#REF!</definedName>
    <definedName name="Tytuł">#REF!</definedName>
    <definedName name="_xlnm.Print_Titles">#REF!</definedName>
    <definedName name="waluta">[1]Opcje!$B$2</definedName>
    <definedName name="wpis">#REF!</definedName>
    <definedName name="ZZ">#REF!</definedName>
  </definedNames>
  <calcPr calcId="125725"/>
</workbook>
</file>

<file path=xl/calcChain.xml><?xml version="1.0" encoding="utf-8"?>
<calcChain xmlns="http://schemas.openxmlformats.org/spreadsheetml/2006/main">
  <c r="F1086" i="21"/>
  <c r="A313"/>
  <c r="B30" l="1"/>
  <c r="B383"/>
  <c r="B400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384" l="1"/>
  <c r="B422"/>
  <c r="B423" s="1"/>
  <c r="B424" s="1"/>
  <c r="B426" l="1"/>
  <c r="B427" s="1"/>
  <c r="B428" s="1"/>
  <c r="B429" s="1"/>
  <c r="B430" s="1"/>
  <c r="B431" s="1"/>
  <c r="B432" s="1"/>
  <c r="B433" s="1"/>
  <c r="B434" s="1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B330"/>
  <c r="B331" s="1"/>
  <c r="B332" s="1"/>
  <c r="B333" s="1"/>
  <c r="B334" s="1"/>
  <c r="B335" s="1"/>
  <c r="B336" s="1"/>
  <c r="B337" s="1"/>
  <c r="A19"/>
  <c r="A20" s="1"/>
  <c r="A21" s="1"/>
  <c r="A22" s="1"/>
  <c r="A23" s="1"/>
  <c r="A24" s="1"/>
  <c r="B453" l="1"/>
  <c r="B454" s="1"/>
  <c r="A25"/>
  <c r="A29" s="1"/>
  <c r="A30" s="1"/>
  <c r="A31" s="1"/>
  <c r="B31"/>
  <c r="A32" l="1"/>
  <c r="A33" s="1"/>
  <c r="A34" s="1"/>
  <c r="A35" s="1"/>
  <c r="A36" s="1"/>
  <c r="A37" s="1"/>
  <c r="B32"/>
  <c r="B33" s="1"/>
  <c r="B34" s="1"/>
  <c r="B35" s="1"/>
  <c r="B36" s="1"/>
  <c r="B40" l="1"/>
  <c r="B41" s="1"/>
  <c r="B42" s="1"/>
  <c r="B45" s="1"/>
  <c r="B47" s="1"/>
  <c r="B48" s="1"/>
  <c r="B57" s="1"/>
  <c r="A40"/>
  <c r="A41" s="1"/>
  <c r="A42" s="1"/>
  <c r="A45" s="1"/>
  <c r="A46" s="1"/>
  <c r="A47" s="1"/>
  <c r="A48" s="1"/>
  <c r="F131"/>
  <c r="F346"/>
  <c r="A49" l="1"/>
  <c r="A52" s="1"/>
  <c r="F196"/>
  <c r="F197"/>
  <c r="F240"/>
  <c r="A53" l="1"/>
  <c r="A56" s="1"/>
  <c r="A57" s="1"/>
  <c r="F199"/>
  <c r="F198"/>
  <c r="A60" l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F91"/>
  <c r="F290" l="1"/>
  <c r="F57" l="1"/>
  <c r="F454" l="1"/>
  <c r="F41" l="1"/>
  <c r="F40"/>
  <c r="F453" l="1"/>
  <c r="B83" l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4" s="1"/>
  <c r="B112" l="1"/>
  <c r="B130" l="1"/>
  <c r="B131" s="1"/>
  <c r="B140" s="1"/>
  <c r="B148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l="1"/>
  <c r="B180" s="1"/>
  <c r="B181" s="1"/>
  <c r="B186" l="1"/>
  <c r="B190" s="1"/>
  <c r="B193" l="1"/>
  <c r="B196" s="1"/>
  <c r="B197" l="1"/>
  <c r="B198" s="1"/>
  <c r="B199" s="1"/>
  <c r="B202" l="1"/>
  <c r="B203" s="1"/>
  <c r="B206" l="1"/>
  <c r="B207" s="1"/>
  <c r="B210" l="1"/>
  <c r="B211" s="1"/>
  <c r="B215" s="1"/>
  <c r="B219" s="1"/>
  <c r="B223" s="1"/>
  <c r="B224" s="1"/>
  <c r="B228" s="1"/>
  <c r="B233" s="1"/>
  <c r="B235" l="1"/>
  <c r="B238" l="1"/>
  <c r="B240" l="1"/>
  <c r="B243" s="1"/>
  <c r="B247" s="1"/>
  <c r="B248" l="1"/>
  <c r="B249" s="1"/>
  <c r="B250" s="1"/>
  <c r="B251" s="1"/>
  <c r="B255" l="1"/>
  <c r="B261" s="1"/>
  <c r="B277" l="1"/>
  <c r="B278" s="1"/>
  <c r="B279" s="1"/>
  <c r="B280" s="1"/>
  <c r="B281" s="1"/>
  <c r="B282" s="1"/>
  <c r="B283" l="1"/>
  <c r="B284" s="1"/>
  <c r="B285" s="1"/>
  <c r="B289" l="1"/>
  <c r="B290" l="1"/>
  <c r="B293" l="1"/>
  <c r="B295" s="1"/>
  <c r="B298" l="1"/>
  <c r="B300" l="1"/>
  <c r="B301" s="1"/>
  <c r="B305" s="1"/>
  <c r="B306" l="1"/>
  <c r="B458" l="1"/>
  <c r="B459" l="1"/>
  <c r="B462" s="1"/>
  <c r="B463" s="1"/>
  <c r="B466" l="1"/>
  <c r="B467" s="1"/>
  <c r="B470" l="1"/>
  <c r="B474" s="1"/>
  <c r="B475" s="1"/>
  <c r="B476" s="1"/>
  <c r="B477" s="1"/>
  <c r="B478" s="1"/>
  <c r="B479" s="1"/>
  <c r="B480" s="1"/>
  <c r="B481" s="1"/>
  <c r="B482" s="1"/>
  <c r="B483" s="1"/>
  <c r="B484" s="1"/>
  <c r="B485" s="1"/>
  <c r="B486" s="1"/>
  <c r="B487" s="1"/>
  <c r="B488" s="1"/>
  <c r="B489" s="1"/>
  <c r="B490" l="1"/>
  <c r="B491" s="1"/>
  <c r="B492" s="1"/>
  <c r="B877" l="1"/>
  <c r="B878" s="1"/>
  <c r="B881" s="1"/>
  <c r="B882" s="1"/>
  <c r="B884" s="1"/>
  <c r="B887" l="1"/>
  <c r="B889" s="1"/>
  <c r="B893" l="1"/>
  <c r="B895" s="1"/>
  <c r="B897" s="1"/>
  <c r="B898" s="1"/>
  <c r="B900" s="1"/>
  <c r="B902" s="1"/>
  <c r="B904" s="1"/>
  <c r="B907" s="1"/>
  <c r="B908" l="1"/>
  <c r="B911" s="1"/>
  <c r="B914" l="1"/>
  <c r="B915" s="1"/>
  <c r="B917" s="1"/>
  <c r="B919" s="1"/>
  <c r="B922" s="1"/>
  <c r="B924" s="1"/>
  <c r="B927" s="1"/>
  <c r="B928" s="1"/>
  <c r="B930" s="1"/>
  <c r="B933" l="1"/>
  <c r="B935" s="1"/>
  <c r="B937" l="1"/>
  <c r="B938" s="1"/>
  <c r="B941" l="1"/>
  <c r="B942" s="1"/>
  <c r="B943" s="1"/>
  <c r="B944" s="1"/>
  <c r="B945" s="1"/>
  <c r="B947" s="1"/>
  <c r="B948" s="1"/>
  <c r="B951" s="1"/>
  <c r="B954" s="1"/>
  <c r="B956" s="1"/>
  <c r="B960" s="1"/>
  <c r="B962" s="1"/>
  <c r="B963" s="1"/>
  <c r="B964" s="1"/>
  <c r="B965" s="1"/>
  <c r="B966" s="1"/>
  <c r="B968" s="1"/>
  <c r="B970" s="1"/>
  <c r="B972" s="1"/>
  <c r="B973" s="1"/>
  <c r="B974" s="1"/>
  <c r="B975" s="1"/>
  <c r="B976" s="1"/>
  <c r="B977" s="1"/>
  <c r="B978" s="1"/>
  <c r="B986" l="1"/>
  <c r="B989" s="1"/>
  <c r="B990" s="1"/>
  <c r="B991" s="1"/>
  <c r="B992" s="1"/>
  <c r="B994" s="1"/>
  <c r="B997" s="1"/>
  <c r="B1001" s="1"/>
  <c r="B1003" s="1"/>
  <c r="B1005" s="1"/>
  <c r="B1006" s="1"/>
  <c r="B1008" s="1"/>
  <c r="B1011" s="1"/>
  <c r="B1012" s="1"/>
  <c r="B1015" s="1"/>
  <c r="B1017" s="1"/>
  <c r="B1019" s="1"/>
  <c r="B1022" s="1"/>
  <c r="B1025" s="1"/>
  <c r="B1028" s="1"/>
  <c r="B1029" s="1"/>
  <c r="B1030" s="1"/>
  <c r="B1031" s="1"/>
  <c r="B1033" s="1"/>
  <c r="B1034" s="1"/>
  <c r="B1036" s="1"/>
  <c r="B1037" s="1"/>
  <c r="B1040" s="1"/>
  <c r="B1042" s="1"/>
  <c r="B1044" s="1"/>
  <c r="B1045" s="1"/>
  <c r="B1046" s="1"/>
  <c r="B1048" s="1"/>
  <c r="B1049" s="1"/>
  <c r="B1050" s="1"/>
  <c r="B1051" s="1"/>
  <c r="B1059" s="1"/>
  <c r="B1060" s="1"/>
  <c r="B1061" s="1"/>
  <c r="B1062" s="1"/>
  <c r="B1063" s="1"/>
  <c r="B1064" s="1"/>
  <c r="B1065" s="1"/>
  <c r="B1066" s="1"/>
  <c r="B1067" s="1"/>
  <c r="B1068" s="1"/>
  <c r="B1069" s="1"/>
  <c r="B1070" s="1"/>
  <c r="B1071" s="1"/>
  <c r="B1072" s="1"/>
  <c r="B1073" s="1"/>
  <c r="B1074" s="1"/>
  <c r="B1075" s="1"/>
  <c r="B1076" l="1"/>
  <c r="B1077" s="1"/>
  <c r="A83" l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l="1"/>
  <c r="A104" s="1"/>
  <c r="A111" s="1"/>
  <c r="A112" s="1"/>
  <c r="A115" s="1"/>
  <c r="A118" s="1"/>
  <c r="A119" l="1"/>
  <c r="A120" s="1"/>
  <c r="A123" l="1"/>
  <c r="A124" s="1"/>
  <c r="A129" s="1"/>
  <c r="A130" s="1"/>
  <c r="A131" s="1"/>
  <c r="A139" s="1"/>
  <c r="A140" l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5" s="1"/>
  <c r="A186" s="1"/>
  <c r="A190" s="1"/>
  <c r="A193" s="1"/>
  <c r="A196" s="1"/>
  <c r="A197" s="1"/>
  <c r="A198" l="1"/>
  <c r="A199" s="1"/>
  <c r="A202" l="1"/>
  <c r="A203" s="1"/>
  <c r="A206" s="1"/>
  <c r="A207" s="1"/>
  <c r="A210" s="1"/>
  <c r="A211" s="1"/>
  <c r="A215" s="1"/>
  <c r="A219" s="1"/>
  <c r="A223" s="1"/>
  <c r="A224" s="1"/>
  <c r="A228" s="1"/>
  <c r="A233" s="1"/>
  <c r="A234" l="1"/>
  <c r="A235" s="1"/>
  <c r="A238" l="1"/>
  <c r="A240" s="1"/>
  <c r="A243" s="1"/>
  <c r="A247" s="1"/>
  <c r="A248" s="1"/>
  <c r="A249" s="1"/>
  <c r="A250" l="1"/>
  <c r="A251" s="1"/>
  <c r="A255" l="1"/>
  <c r="A261" s="1"/>
  <c r="A262" s="1"/>
  <c r="A263" s="1"/>
  <c r="A264" s="1"/>
  <c r="A268" s="1"/>
  <c r="A269" s="1"/>
  <c r="A270" s="1"/>
  <c r="A271" s="1"/>
  <c r="A276" s="1"/>
  <c r="A277" s="1"/>
  <c r="A278" s="1"/>
  <c r="A279" s="1"/>
  <c r="A280" s="1"/>
  <c r="A281" s="1"/>
  <c r="A282" s="1"/>
  <c r="A283" s="1"/>
  <c r="A284" s="1"/>
  <c r="A285" s="1"/>
  <c r="A289" s="1"/>
  <c r="A290" l="1"/>
  <c r="A293" s="1"/>
  <c r="A295" s="1"/>
  <c r="A298" s="1"/>
  <c r="A300" s="1"/>
  <c r="A301" s="1"/>
  <c r="A305" s="1"/>
  <c r="A306" s="1"/>
  <c r="A310" s="1"/>
  <c r="A314" s="1"/>
  <c r="A315" s="1"/>
  <c r="A318" l="1"/>
  <c r="A319" s="1"/>
  <c r="A320" s="1"/>
  <c r="A321" s="1"/>
  <c r="A322" s="1"/>
  <c r="A323" s="1"/>
  <c r="A324" l="1"/>
  <c r="A326" s="1"/>
  <c r="A327" s="1"/>
  <c r="A329" l="1"/>
  <c r="A330" s="1"/>
  <c r="A331" s="1"/>
  <c r="A332" s="1"/>
  <c r="A333" s="1"/>
  <c r="A334" s="1"/>
  <c r="A335" s="1"/>
  <c r="A336" s="1"/>
  <c r="A337" s="1"/>
  <c r="A338" s="1"/>
  <c r="A339" l="1"/>
  <c r="A340" s="1"/>
  <c r="A341" s="1"/>
  <c r="A343" l="1"/>
  <c r="A344" s="1"/>
  <c r="A346" s="1"/>
  <c r="A347" s="1"/>
  <c r="A348" s="1"/>
  <c r="A349" s="1"/>
  <c r="A350" l="1"/>
  <c r="A351" s="1"/>
  <c r="A353" l="1"/>
  <c r="A354" s="1"/>
  <c r="A356" l="1"/>
  <c r="A357" s="1"/>
  <c r="A358" s="1"/>
  <c r="A359" s="1"/>
  <c r="A361" s="1"/>
  <c r="A362" s="1"/>
  <c r="A363" s="1"/>
  <c r="A364" s="1"/>
  <c r="A366" l="1"/>
  <c r="A369" s="1"/>
  <c r="A370" s="1"/>
  <c r="A377" s="1"/>
  <c r="A380" l="1"/>
  <c r="A383" l="1"/>
  <c r="A384" l="1"/>
  <c r="A388" l="1"/>
  <c r="A389" s="1"/>
  <c r="A390" s="1"/>
  <c r="A391" s="1"/>
  <c r="A392" s="1"/>
  <c r="A393" s="1"/>
  <c r="A394" s="1"/>
  <c r="A395" s="1"/>
  <c r="A396" s="1"/>
  <c r="A397" s="1"/>
  <c r="A398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3" s="1"/>
  <c r="A454" s="1"/>
  <c r="A458" s="1"/>
  <c r="A459" l="1"/>
  <c r="A462" s="1"/>
  <c r="A463" s="1"/>
  <c r="A466" l="1"/>
  <c r="A467" s="1"/>
  <c r="A470" l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l="1"/>
  <c r="A491" s="1"/>
  <c r="A492" s="1"/>
  <c r="A496" s="1"/>
  <c r="A502" s="1"/>
  <c r="A503" s="1"/>
  <c r="A504" s="1"/>
  <c r="A505" s="1"/>
  <c r="A506" s="1"/>
  <c r="A507" s="1"/>
  <c r="A508" s="1"/>
  <c r="A509" s="1"/>
  <c r="A510" s="1"/>
  <c r="A511" s="1"/>
  <c r="A512" s="1"/>
  <c r="A513" l="1"/>
  <c r="A514" s="1"/>
  <c r="A515" s="1"/>
  <c r="A516" s="1"/>
  <c r="A519" l="1"/>
  <c r="A520" s="1"/>
  <c r="A521" s="1"/>
  <c r="A522" s="1"/>
  <c r="A523" s="1"/>
  <c r="A524" s="1"/>
  <c r="A525" s="1"/>
  <c r="A526" s="1"/>
  <c r="A527" s="1"/>
  <c r="A528" s="1"/>
  <c r="A529" l="1"/>
  <c r="A530" s="1"/>
  <c r="A531" s="1"/>
  <c r="A532" s="1"/>
  <c r="A535" l="1"/>
  <c r="A536" s="1"/>
  <c r="A537" s="1"/>
  <c r="A538" s="1"/>
  <c r="A539" s="1"/>
  <c r="A540" s="1"/>
  <c r="A541" s="1"/>
  <c r="A542" s="1"/>
  <c r="A543" s="1"/>
  <c r="A544" s="1"/>
  <c r="A545" s="1"/>
  <c r="A546" l="1"/>
  <c r="A547" s="1"/>
  <c r="A548" s="1"/>
  <c r="A549" s="1"/>
  <c r="A552" l="1"/>
  <c r="A553" s="1"/>
  <c r="A554" s="1"/>
  <c r="A555" s="1"/>
  <c r="A556" s="1"/>
  <c r="A557" s="1"/>
  <c r="A558" s="1"/>
  <c r="A559" s="1"/>
  <c r="A560" s="1"/>
  <c r="A561" s="1"/>
  <c r="A562" s="1"/>
  <c r="A563" s="1"/>
  <c r="A564" l="1"/>
  <c r="A565" s="1"/>
  <c r="A570" l="1"/>
  <c r="A571" s="1"/>
  <c r="A572" s="1"/>
  <c r="A573" s="1"/>
  <c r="A574" s="1"/>
  <c r="A575" s="1"/>
  <c r="A576" s="1"/>
  <c r="A577" s="1"/>
  <c r="A578" s="1"/>
  <c r="A579" s="1"/>
  <c r="A580" s="1"/>
  <c r="A581" s="1"/>
  <c r="A584" s="1"/>
  <c r="A585" s="1"/>
  <c r="A586" s="1"/>
  <c r="A587" s="1"/>
  <c r="A588" s="1"/>
  <c r="A589" s="1"/>
  <c r="A590" s="1"/>
  <c r="A591" s="1"/>
  <c r="A592" l="1"/>
  <c r="A593" s="1"/>
  <c r="A594" s="1"/>
  <c r="A595" s="1"/>
  <c r="A598" l="1"/>
  <c r="A599" s="1"/>
  <c r="A600" s="1"/>
  <c r="A601" s="1"/>
  <c r="A602" s="1"/>
  <c r="A603" s="1"/>
  <c r="A604" s="1"/>
  <c r="A605" s="1"/>
  <c r="A606" s="1"/>
  <c r="A607" s="1"/>
  <c r="A608" s="1"/>
  <c r="A609" l="1"/>
  <c r="A610" s="1"/>
  <c r="A611" s="1"/>
  <c r="A612" s="1"/>
  <c r="A615" l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l="1"/>
  <c r="A634" s="1"/>
  <c r="A635" s="1"/>
  <c r="A636" s="1"/>
  <c r="A639" l="1"/>
  <c r="A640" s="1"/>
  <c r="A641" s="1"/>
  <c r="A642" s="1"/>
  <c r="A643" s="1"/>
  <c r="A644" s="1"/>
  <c r="A645" l="1"/>
  <c r="A646" s="1"/>
  <c r="A647" s="1"/>
  <c r="A648" s="1"/>
  <c r="A651" l="1"/>
  <c r="A652" s="1"/>
  <c r="A653" s="1"/>
  <c r="A654" s="1"/>
  <c r="A655" s="1"/>
  <c r="A656" s="1"/>
  <c r="A657" s="1"/>
  <c r="A658" s="1"/>
  <c r="A659" l="1"/>
  <c r="A660" s="1"/>
  <c r="A661" s="1"/>
  <c r="A662" s="1"/>
  <c r="A665" l="1"/>
  <c r="A666" s="1"/>
  <c r="A667" s="1"/>
  <c r="A668" s="1"/>
  <c r="A669" s="1"/>
  <c r="A670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2" s="1"/>
  <c r="A693" s="1"/>
  <c r="A694" s="1"/>
  <c r="A695" s="1"/>
  <c r="A696" s="1"/>
  <c r="A697" s="1"/>
  <c r="A701" s="1"/>
  <c r="A702" s="1"/>
  <c r="A703" s="1"/>
  <c r="A704" s="1"/>
  <c r="A705" s="1"/>
  <c r="A706" s="1"/>
  <c r="A707" s="1"/>
  <c r="A708" s="1"/>
  <c r="A709" s="1"/>
  <c r="A710" s="1"/>
  <c r="A711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5" s="1"/>
  <c r="A766" s="1"/>
  <c r="A767" s="1"/>
  <c r="A768" s="1"/>
  <c r="A769" s="1"/>
  <c r="A770" s="1"/>
  <c r="A771" s="1"/>
  <c r="A772" s="1"/>
  <c r="A773" s="1"/>
  <c r="A774" s="1"/>
  <c r="A775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40" s="1"/>
  <c r="A841" s="1"/>
  <c r="A842" s="1"/>
  <c r="A843" s="1"/>
  <c r="A844" s="1"/>
  <c r="A845" s="1"/>
  <c r="A846" s="1"/>
  <c r="A849" s="1"/>
  <c r="A850" s="1"/>
  <c r="A851" s="1"/>
  <c r="A852" s="1"/>
  <c r="A853" s="1"/>
  <c r="A854" s="1"/>
  <c r="A855" s="1"/>
  <c r="A856" s="1"/>
  <c r="A857" s="1"/>
  <c r="A859" s="1"/>
  <c r="A860" s="1"/>
  <c r="A864" s="1"/>
  <c r="A868" s="1"/>
  <c r="A875" s="1"/>
  <c r="A877" s="1"/>
  <c r="A878" l="1"/>
  <c r="A881" s="1"/>
  <c r="A882" s="1"/>
  <c r="A884" l="1"/>
  <c r="A887" s="1"/>
  <c r="A889" l="1"/>
  <c r="A893" l="1"/>
  <c r="A895" l="1"/>
  <c r="A897" s="1"/>
  <c r="A898" s="1"/>
  <c r="A900" s="1"/>
  <c r="A902" l="1"/>
  <c r="A904" s="1"/>
  <c r="A907" s="1"/>
  <c r="A908" l="1"/>
  <c r="A911" s="1"/>
  <c r="A914" l="1"/>
  <c r="A915" l="1"/>
  <c r="A917" s="1"/>
  <c r="A919" s="1"/>
  <c r="A922" s="1"/>
  <c r="A924" s="1"/>
  <c r="A927" s="1"/>
  <c r="A928" l="1"/>
  <c r="A930" s="1"/>
  <c r="A933" s="1"/>
  <c r="A935" s="1"/>
  <c r="A937" l="1"/>
  <c r="A938" s="1"/>
  <c r="A941" l="1"/>
  <c r="A942" l="1"/>
  <c r="A943" s="1"/>
  <c r="A944" s="1"/>
  <c r="A945" s="1"/>
  <c r="A947" l="1"/>
  <c r="A948" l="1"/>
  <c r="A950" s="1"/>
  <c r="A951" s="1"/>
  <c r="A954" l="1"/>
  <c r="A956" s="1"/>
  <c r="A958" s="1"/>
  <c r="A960" s="1"/>
  <c r="A962" l="1"/>
  <c r="A963" s="1"/>
  <c r="A964" s="1"/>
  <c r="A965" s="1"/>
  <c r="A966" l="1"/>
  <c r="A968" s="1"/>
  <c r="A970" s="1"/>
  <c r="A972" s="1"/>
  <c r="A973" s="1"/>
  <c r="A974" s="1"/>
  <c r="A975" s="1"/>
  <c r="A976" s="1"/>
  <c r="A977" l="1"/>
  <c r="A978" s="1"/>
  <c r="A983" l="1"/>
  <c r="A985" s="1"/>
  <c r="A986" s="1"/>
  <c r="A989" l="1"/>
  <c r="A990" s="1"/>
  <c r="A991" s="1"/>
  <c r="A992" s="1"/>
  <c r="A994" l="1"/>
  <c r="A997" s="1"/>
  <c r="A1001" l="1"/>
  <c r="A1003" s="1"/>
  <c r="A1005" s="1"/>
  <c r="A1006" l="1"/>
  <c r="A1008" s="1"/>
  <c r="A1011" l="1"/>
  <c r="A1012" l="1"/>
  <c r="A1015" s="1"/>
  <c r="A1017" l="1"/>
  <c r="A1019" s="1"/>
  <c r="A1022" l="1"/>
  <c r="A1025" s="1"/>
  <c r="A1028" s="1"/>
  <c r="A1029" l="1"/>
  <c r="A1030" s="1"/>
  <c r="A1031" s="1"/>
  <c r="A1033" l="1"/>
  <c r="A1034" l="1"/>
  <c r="A1036" s="1"/>
  <c r="A1037" s="1"/>
  <c r="A1040" l="1"/>
  <c r="A1042" s="1"/>
  <c r="A1044" s="1"/>
  <c r="A1045" s="1"/>
  <c r="A1046" s="1"/>
  <c r="A1048" s="1"/>
  <c r="A1049" s="1"/>
  <c r="A1050" l="1"/>
  <c r="A1051" s="1"/>
  <c r="A1056" l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l="1"/>
  <c r="A1077" s="1"/>
  <c r="A1082" l="1"/>
</calcChain>
</file>

<file path=xl/sharedStrings.xml><?xml version="1.0" encoding="utf-8"?>
<sst xmlns="http://schemas.openxmlformats.org/spreadsheetml/2006/main" count="3565" uniqueCount="1090">
  <si>
    <t>D.09.01.01</t>
  </si>
  <si>
    <t>D-01.02.02</t>
  </si>
  <si>
    <t>m</t>
  </si>
  <si>
    <t>szt.</t>
  </si>
  <si>
    <t>szt</t>
  </si>
  <si>
    <t>-</t>
  </si>
  <si>
    <t>km</t>
  </si>
  <si>
    <t>Oznakowanie poziome</t>
  </si>
  <si>
    <t>Bariery ochronne</t>
  </si>
  <si>
    <t>Rozbiórki elementów dróg i ulic</t>
  </si>
  <si>
    <t>m2</t>
  </si>
  <si>
    <t>m3</t>
  </si>
  <si>
    <t>Wywóz dłużyc, karpin i gałęzi</t>
  </si>
  <si>
    <t>mp</t>
  </si>
  <si>
    <t>Tablice</t>
  </si>
  <si>
    <t>Malowanie grubowarstwowe</t>
  </si>
  <si>
    <t>Malowanie cienkowarstwowe</t>
  </si>
  <si>
    <t>D.07.05.01</t>
  </si>
  <si>
    <t>D.07.02.01/01</t>
  </si>
  <si>
    <t>D-01.00.00</t>
  </si>
  <si>
    <t>ROBOTY PRZYGOTOWAWCZE</t>
  </si>
  <si>
    <t>Zdjęcie humusu</t>
  </si>
  <si>
    <t>D-01.02.04</t>
  </si>
  <si>
    <t>ROBOTY ZIEMNE</t>
  </si>
  <si>
    <t>D-03.00.00</t>
  </si>
  <si>
    <t>ODWODNIENIE DRÓG</t>
  </si>
  <si>
    <t>D-03.03.01</t>
  </si>
  <si>
    <t>Sączki podłużne</t>
  </si>
  <si>
    <t>D-04.00.00</t>
  </si>
  <si>
    <t>PODBUDOWY</t>
  </si>
  <si>
    <t>D-04.02.02</t>
  </si>
  <si>
    <t>D-04.04.02</t>
  </si>
  <si>
    <t>D-04.05.01</t>
  </si>
  <si>
    <t>Podbudowa z betonu asfaltowego</t>
  </si>
  <si>
    <t>D-04.07.01A</t>
  </si>
  <si>
    <t>D-05.00.00</t>
  </si>
  <si>
    <t>NAWIERZCHNIE</t>
  </si>
  <si>
    <t>D-05.03.05A</t>
  </si>
  <si>
    <t>D-05.03.05C</t>
  </si>
  <si>
    <t>Warstwa ścieralna</t>
  </si>
  <si>
    <t>D-05.03.13</t>
  </si>
  <si>
    <t>Nawierzchnia z mieszanki mastyksowo-grysowej (SMA)</t>
  </si>
  <si>
    <t>D-05.03.23</t>
  </si>
  <si>
    <t>Nawierzchnia z betonowej kostki brukowej</t>
  </si>
  <si>
    <t>ROBOTY WYKOŃCZENIOWE</t>
  </si>
  <si>
    <t>D-06.00.00</t>
  </si>
  <si>
    <t>D-06.01.01</t>
  </si>
  <si>
    <t>Umocnienie powierzchniowe skarp i rowów</t>
  </si>
  <si>
    <t>D-07.00.00</t>
  </si>
  <si>
    <t>OZNAKOWANIE</t>
  </si>
  <si>
    <t>D-07.01.01</t>
  </si>
  <si>
    <t>Oznakowanie pionowe</t>
  </si>
  <si>
    <t>Uzupełniające</t>
  </si>
  <si>
    <t>Tabliczki</t>
  </si>
  <si>
    <t>D-08.00.00</t>
  </si>
  <si>
    <t>ELEMENTY ULIC</t>
  </si>
  <si>
    <t>D-08.03.01</t>
  </si>
  <si>
    <t>Obrzeża betonowe</t>
  </si>
  <si>
    <t>D-09.00.00</t>
  </si>
  <si>
    <t>DM-00.00.00</t>
  </si>
  <si>
    <t>ryczałt</t>
  </si>
  <si>
    <t>Projekt organizacji ruchu na czas budowy oraz wykonanie objazdów tymczasowych i niezbędnych urządzeń kontroli ruchu</t>
  </si>
  <si>
    <t>Wykonanie, ustawienie oraz utrzymanie przez okres prac budowlanych, tablic informacyjnych</t>
  </si>
  <si>
    <t>Wykonanie i ustawienie tablic pamiątkowych</t>
  </si>
  <si>
    <t>mies.</t>
  </si>
  <si>
    <t>ZIELEŃ DROGOWA</t>
  </si>
  <si>
    <t>Ekrany akustyczne</t>
  </si>
  <si>
    <t>Nazwa</t>
  </si>
  <si>
    <t>Ilość</t>
  </si>
  <si>
    <t>Warstwa mrozoochronna</t>
  </si>
  <si>
    <t>Warstwa wiążąca i wyrównawcza</t>
  </si>
  <si>
    <t xml:space="preserve">m2 </t>
  </si>
  <si>
    <t>Urządzenia zabezpieczające ruch pieszy i rowerowy</t>
  </si>
  <si>
    <t>Słupki do oznakowania pionowego</t>
  </si>
  <si>
    <t>Krawężniki kamienne</t>
  </si>
  <si>
    <t>Nawierzchnia z kostki kamiennej</t>
  </si>
  <si>
    <t>D-07.06.02</t>
  </si>
  <si>
    <t>D-02.00.00</t>
  </si>
  <si>
    <t>Wykonanie nasypów</t>
  </si>
  <si>
    <t>D-02.03.01</t>
  </si>
  <si>
    <t>Przepusty z rur z blachy falistej</t>
  </si>
  <si>
    <t>D-04.03.01</t>
  </si>
  <si>
    <t>Oczyszczenie i skropienie warstw konstrukcyjnych</t>
  </si>
  <si>
    <t>D-04.01.01</t>
  </si>
  <si>
    <t>Profilowanie i zagęszczenie podłoża w korycie</t>
  </si>
  <si>
    <t xml:space="preserve">Podbudowa z mieszanki niezwiązanej z kruszywem </t>
  </si>
  <si>
    <t xml:space="preserve">Ścinanie drzew wraz z karczowaniem       </t>
  </si>
  <si>
    <r>
      <t>m</t>
    </r>
    <r>
      <rPr>
        <vertAlign val="superscript"/>
        <sz val="9"/>
        <rFont val="Arial"/>
        <family val="2"/>
        <charset val="238"/>
      </rPr>
      <t>3</t>
    </r>
  </si>
  <si>
    <r>
      <t>m</t>
    </r>
    <r>
      <rPr>
        <vertAlign val="superscript"/>
        <sz val="9"/>
        <rFont val="Arial"/>
        <family val="2"/>
        <charset val="238"/>
      </rPr>
      <t>2</t>
    </r>
  </si>
  <si>
    <t>D-08.05.01</t>
  </si>
  <si>
    <t>Ścieki uliczne z prefabrykowanych elementów betonowych</t>
  </si>
  <si>
    <t>D-08.05.06a</t>
  </si>
  <si>
    <t>Ściek uliczny z betonowej kostki brukowej</t>
  </si>
  <si>
    <t>D-08.01.01</t>
  </si>
  <si>
    <t>D-04.05.04</t>
  </si>
  <si>
    <t>Podbudowa z mieszanki związanej cementem</t>
  </si>
  <si>
    <t>Ulepszone podłoże</t>
  </si>
  <si>
    <t>Podbudowa z betonu cementowego</t>
  </si>
  <si>
    <t>Nawierzchnia z płyt betonowych ażurowych</t>
  </si>
  <si>
    <t>D-05.03.03a</t>
  </si>
  <si>
    <t>D-01.02.00</t>
  </si>
  <si>
    <t>Utrzymanie objazdów i niezbędnych urządzeń kontroli ruchu przez cały czas trwania budowy</t>
  </si>
  <si>
    <t>USUWANIE DRZEW, KRZEWÓW, HUMUSU ORAZ ROBOTY ROZBIÓRKOWE</t>
  </si>
  <si>
    <t xml:space="preserve">Ścinanie pni    </t>
  </si>
  <si>
    <t>WYKOPY W GRUNTACH NIESKALISTYCH</t>
  </si>
  <si>
    <t>D-02.01.00</t>
  </si>
  <si>
    <t>D-01.02.09</t>
  </si>
  <si>
    <t>NASYPY</t>
  </si>
  <si>
    <t>D-02.03.00</t>
  </si>
  <si>
    <t>Wykonanie przepustów stalowych z blachy falistej o przekroju kołowym, wraz z umocnieniem wlotów i wylotów</t>
  </si>
  <si>
    <t>SĄCZKI</t>
  </si>
  <si>
    <t>D-03.03.00</t>
  </si>
  <si>
    <t>D-04.06.00</t>
  </si>
  <si>
    <t>PODBUDOWA Z BETONU CEMENTOWEGO</t>
  </si>
  <si>
    <t>D-04.07.00</t>
  </si>
  <si>
    <t>D-05.03.05</t>
  </si>
  <si>
    <t>Nawierzchnia z betonu asfaltowego</t>
  </si>
  <si>
    <t>PODBUDOWA Z BETONU ASFALTOWEGO</t>
  </si>
  <si>
    <t>- znaków drogowych kierunkowych typ E, folia odblaskowa I gen.</t>
  </si>
  <si>
    <t>D-10.00.00</t>
  </si>
  <si>
    <t>INNE ROBOTY</t>
  </si>
  <si>
    <t>-U-3d - tablica prowadząca ciągła w lewo</t>
  </si>
  <si>
    <t xml:space="preserve">-U-3c - tablica prowadząca ciągła w prawo </t>
  </si>
  <si>
    <t>ul. Granitowa - 711.0 m3</t>
  </si>
  <si>
    <t xml:space="preserve">Fundamenty słupów konstrukcji wsporczych i bramowych znaków kierunków i miejscowości                                                                                                                                          </t>
  </si>
  <si>
    <t>Konstrukcje wsporcze i bramowe dla znaków kierunków i miejscowości</t>
  </si>
  <si>
    <t xml:space="preserve">D-07.02.01/02                        </t>
  </si>
  <si>
    <t>D-07.02.01/03</t>
  </si>
  <si>
    <t>Ścianki szczelne</t>
  </si>
  <si>
    <t>M-11.07.00</t>
  </si>
  <si>
    <t>M-11.07.01</t>
  </si>
  <si>
    <t>Wbicie i wyciągnięcie ścianki stalowej</t>
  </si>
  <si>
    <t>Ustawienie wiat przystankowych</t>
  </si>
  <si>
    <t>Ustawienie wiaty przystankowej</t>
  </si>
  <si>
    <t>D-02.01.01</t>
  </si>
  <si>
    <t>ul. Krygiera - 17 501.0 m3</t>
  </si>
  <si>
    <t>Razem - 18 212.0 m3 (do wbudowania w nasyp)</t>
  </si>
  <si>
    <t>-nasypy pozyskane z wykopów</t>
  </si>
  <si>
    <t>ul. Granitowa - 6 812.0 m3,                                                                                                    ul.Krygiera - 59 735.0 m3,                                                                                                               Łącznie 66 547.0 m3</t>
  </si>
  <si>
    <t>Wartość</t>
  </si>
  <si>
    <t>Cena jednostkowa</t>
  </si>
  <si>
    <t>D-03.01.04</t>
  </si>
  <si>
    <t>D-04.06.01B</t>
  </si>
  <si>
    <t>D-05.03.05B</t>
  </si>
  <si>
    <t>D-07.08.04</t>
  </si>
  <si>
    <t>Sadzenie i pielęgnacja drzew, krzewów, pnączy oraz zakładanie i pielęgnacja trawnika</t>
  </si>
  <si>
    <t>D.10.10.01</t>
  </si>
  <si>
    <t>Pozycja TER</t>
  </si>
  <si>
    <t>Pozycje przedmiaru</t>
  </si>
  <si>
    <t>Numer specyfikacji technicznej</t>
  </si>
  <si>
    <t>Wyszczególnienie elementów rozliczeniowych</t>
  </si>
  <si>
    <t>Jednostka przedmiarowa</t>
  </si>
  <si>
    <t>[PLN]</t>
  </si>
  <si>
    <t>X</t>
  </si>
  <si>
    <t>CZĘŚĆ A - OGÓLNA</t>
  </si>
  <si>
    <t>WYMAGANIA OGÓLNE</t>
  </si>
  <si>
    <t>RAZEM CZĘŚĆ A - WYMAGANIA OGÓLNE</t>
  </si>
  <si>
    <t>CZĘŚĆ B - OBIEKTY DROGOWE I INFRASTRUKTURA</t>
  </si>
  <si>
    <t>D-01.01.01</t>
  </si>
  <si>
    <t>Wyznaczenie trasy i punktów wysokościowych</t>
  </si>
  <si>
    <t>RAZEM WYZNACZENIE TRASY PUNKTÓW WYSOKOŚCIOWYCH</t>
  </si>
  <si>
    <t>RAZEM ŚCINANIE DRZEW WRAZ Z KARCZOWANIEM</t>
  </si>
  <si>
    <t>RAZEM ŚCINANIE PNI</t>
  </si>
  <si>
    <t>D-01.02.01</t>
  </si>
  <si>
    <t>RAZEM ZDJĘCIE HUMUSU</t>
  </si>
  <si>
    <t>TRANSPORT MATERIAŁÓW Z ROZBIÓRKI</t>
  </si>
  <si>
    <t>RAZEM ROZBIÓRKI ELEMENTÓW DRÓG I ULIC</t>
  </si>
  <si>
    <t>RAZEM TRANSPORT MATERIAŁÓW Z ROZBIÓRKI</t>
  </si>
  <si>
    <t>Wyburzenie obiektów budowlanych</t>
  </si>
  <si>
    <t>D-01.02.03</t>
  </si>
  <si>
    <t>Rozbiórka budynku A-2 - powierzchnia zabudowy 18,00 m2</t>
  </si>
  <si>
    <t>Rozbiórka budynku A-1 - powierzchnia zabudowy 28,80 m2</t>
  </si>
  <si>
    <t>kpl</t>
  </si>
  <si>
    <t>Rozbiórka budynku A-3 - powierzchnia zabudowy 16,30 m2</t>
  </si>
  <si>
    <t>Rozbiórka budynku A-4 - powierzchnia zabudowy 21,60 m2</t>
  </si>
  <si>
    <t>Rozbiórka budynku A-5 - powierzchnia zabudowy 16,50 m2</t>
  </si>
  <si>
    <t>Rozbiórka budynku A-6 - powierzchnia zabudowy 23,60 m2</t>
  </si>
  <si>
    <t>Rozbiórka budynku A-7 - powierzchnia zabudowy 17,50 m2</t>
  </si>
  <si>
    <t>Rozbiórka budynku A-8 - powierzchnia zabudowy 8,90 m2</t>
  </si>
  <si>
    <t>Rozbiórka budynku A-9 - powierzchnia zabudowy 3,30 m2</t>
  </si>
  <si>
    <t>Rozbiórka budynku A-10 - powierzchnia zabudowy 24,00 m2</t>
  </si>
  <si>
    <t>Rozbiórka budynku A-11 - powierzchnia zabudowy 26,40 m2</t>
  </si>
  <si>
    <t>Rozbiórka budynku A-13 - powierzchnia zabudowy 12,90 m2</t>
  </si>
  <si>
    <t>Rozbiórka budynku B-1 - powierzchnia zabudowy 3,00 m2</t>
  </si>
  <si>
    <t>Rozbiórka budynku B-2 - powierzchnia zabudowy 8,00 m2</t>
  </si>
  <si>
    <t>Rozbiórka budynku C-1 - powierzchnia zabudowy 68,70 m2</t>
  </si>
  <si>
    <t>Rozbiórka budynku C-2 - powierzchnia zabudowy 185,90 m2</t>
  </si>
  <si>
    <t>Rozbiórka budynku C-4 - powierzchnia zabudowy 13,30 m2</t>
  </si>
  <si>
    <t>U-01.03.02</t>
  </si>
  <si>
    <t>Kopanie rowów dla kabli w sposób ręczny w gruncie kat. III</t>
  </si>
  <si>
    <t>Nasypanie warstwy piasku na dnie rowu kablowego o szerokości do 0.4 m</t>
  </si>
  <si>
    <t>Ułożenie rur osłonowych RHDPE 160 mm</t>
  </si>
  <si>
    <t>Ułożenie rur osłonowych RHDPEp 160 mm</t>
  </si>
  <si>
    <t>Ułożenie rur osłonowych RHDPEp 200 mm</t>
  </si>
  <si>
    <t>Montaż w rowach muf przelotowych</t>
  </si>
  <si>
    <t>Zasypywanie rowów dla kabli wykonanych ręcznie w gruncie kat. III</t>
  </si>
  <si>
    <t>Badanie linii kablowej S.N.</t>
  </si>
  <si>
    <t>odc.</t>
  </si>
  <si>
    <t>Układanie kabli YAKY 4x70mm2 w rowach kablowych ręcznie</t>
  </si>
  <si>
    <t>Układanie kabli YAKY 4x70mm2 w rurach, pustakach lub kanałach zamkniętych</t>
  </si>
  <si>
    <t>Układanie kabli YAKY 4x70mm2 w budynkach, budowlach lub na estakadach bez mocowania</t>
  </si>
  <si>
    <t>Ułożenie rur osłonowych RHDPEp 110</t>
  </si>
  <si>
    <t>Mufy z tworzyw termokurczliwych przelotowe na kablach energetycznych wielożyłowych o przekroju żył 120-240 mm2 o izolacji i powłoce z tworzyw sztucznych w rowach kablowych</t>
  </si>
  <si>
    <t>Montaż złącza ZK1xx-1P z demontażu</t>
  </si>
  <si>
    <t>kpl.</t>
  </si>
  <si>
    <t>Fundamenty prefabrykowane betonowe w gruncie kat.I-II o objętości w wykopie do 0.25 m3 pod rozdzielnice</t>
  </si>
  <si>
    <t>Montaż uziomów lub przewodów uziemiających w gruncie kat.III</t>
  </si>
  <si>
    <t>Mechaniczne pogrążanie uziomów pionowych prętowych w gruncie kat III</t>
  </si>
  <si>
    <t>Badanie linii kablowej N.N.- kabel 4-żyłowy</t>
  </si>
  <si>
    <t>Układanie kabli YAKY 4x120mm2 w rowach kablowych ręcznie</t>
  </si>
  <si>
    <t>Układanie kabli YAKY 4x120mm2 w rurach, pustakach lub kanałach zamkniętych</t>
  </si>
  <si>
    <t>Układanie kabli YAKY 4x120mm2 w budynkach, budowlach lub na estakadach bez mocowania</t>
  </si>
  <si>
    <t>Ułożenie rur osłonowych RHDPE 110</t>
  </si>
  <si>
    <t>Mufy z tworzyw termokurczliwych przelotowe na kablach energetycznych wielożyłowych o przekroju żył 70-120 mm2 o izolacji i powłoce z tworzyw sztucznych w rowach kablowych</t>
  </si>
  <si>
    <t>Kopanie rowów dla kabli w sposób ręczny w gruncie kat. III  odc. M1 - SK3-0/3  odc. SK3-0/3 - M1  odc. SK3-0/3 - SK4-0/4</t>
  </si>
  <si>
    <t>Układanie kabli YAKY 4x150mm2 w rowach kablowych ręcznie</t>
  </si>
  <si>
    <t>Układanie kabli YAKY 4x150mm2 w rurach, pustakach lub kanałach zamkniętych</t>
  </si>
  <si>
    <t>Układanie kabli YAKY 4x150mm2 w budynkach, budowlach lub na estakadach bez mocowania</t>
  </si>
  <si>
    <t>Ułożenie rur osłonowych RHDPEp 125</t>
  </si>
  <si>
    <t>Montaż szafy kablowej SK4-4/0</t>
  </si>
  <si>
    <t>Montaż szafy kablowej SK3-3/0</t>
  </si>
  <si>
    <t>Kopanie rowów dla kabli w sposób ręczny w gruncie kat. III  odc. SK4-0/4 - słup nr 1  odc. SK4-0/4 - M1  odc. SK4-0/4 - SK3-0/3  odc. SK3-0/3 - M1</t>
  </si>
  <si>
    <t>Układanie kabli YAKY 4x120mm2 przez wciąganie do rur osłonowych mocowanych na słupach betonowych</t>
  </si>
  <si>
    <t>Montaż głowic kablowych - zarobienie na sucho końca kabla Al 4-żyłowego o przekroju do 120 mm2 na napięcie do 1 kV o izolacji i powłoce z tworzyw sztucznych</t>
  </si>
  <si>
    <t>Montaż i stawianie słupów linii napowietrznej nn z żerdzi wirowanych - pojedynczy o długości do 12.0 m - K-12/10</t>
  </si>
  <si>
    <t>słup</t>
  </si>
  <si>
    <t>Montaż ogranicznika przepięć w liniach napowietrznych nn z przewodów izolowanych</t>
  </si>
  <si>
    <t>Demontaż kabli wielożyłowych o masie do 2.0 kg/m układanych w gruncie kat. III-IV</t>
  </si>
  <si>
    <t>Demontaż przewodów nieizolowanych linii NN o przekroju do 95 mm2 z przeznaczeniem na złom</t>
  </si>
  <si>
    <t>km/1 przew.</t>
  </si>
  <si>
    <t>Demontaż przewodówizolowanych linii NN o przekroju do 95 mm2 z przeznaczeniem na złom</t>
  </si>
  <si>
    <t>Demontaż słupów żelbetowych linii NN pojedynczych z ustojami</t>
  </si>
  <si>
    <t>Demontaż osprzętu sieciowego i konstrukcji metalowych linii NN - poprzecznik przelotowy na słupie leżącym</t>
  </si>
  <si>
    <t>U.01.03.04</t>
  </si>
  <si>
    <t>PRZEBUDOWA SIECI WODOCIĄGOWEJ I KANALIZACJI SANITARNEJ</t>
  </si>
  <si>
    <t>Przebudowa sieci wodociągowych</t>
  </si>
  <si>
    <t>- prace geodezyjne</t>
  </si>
  <si>
    <t>- wykopy w gruntach nieskalistych z odwiezieniem na odkład i unieszkodliwieniem nadmiaru gruntu</t>
  </si>
  <si>
    <t>- zasypka wykopów</t>
  </si>
  <si>
    <t>- ułożenie podsypki piaskowej, zagęszczonej, o grubości 10cm</t>
  </si>
  <si>
    <t>Przebudowa sieci wodociągowych Dn 40</t>
  </si>
  <si>
    <t>Przebudowa sieci wodociągowych Dn 63</t>
  </si>
  <si>
    <t>Przebudowa sieci wodociągowych Dn 80</t>
  </si>
  <si>
    <t>Przebudowa sieci wodociągowych Dn 100</t>
  </si>
  <si>
    <t>Przebudowa sieci wodociągowych Dn 300</t>
  </si>
  <si>
    <t>Przebudowa sieci wodociągowych Dn 315</t>
  </si>
  <si>
    <t>Przebudowa sieci wodociągowych Dn 1000</t>
  </si>
  <si>
    <t>- budowa hydrantów nadziemnych</t>
  </si>
  <si>
    <t>- wykonanie bloków podporowych</t>
  </si>
  <si>
    <t>- wykonanie bloków oporowych</t>
  </si>
  <si>
    <t>- nadzór właściciela nad robotami, koszt przełączenia</t>
  </si>
  <si>
    <t>Przebudowa sieci kanalizacji sanitarnej</t>
  </si>
  <si>
    <t>-przebudowa kanalizacji sanitarnej tłocznej 75 PE</t>
  </si>
  <si>
    <t>- wyłączenie z eksploatacji istniejącego przewodu, nadzór właściciela nad robotami, koszt przełączenia</t>
  </si>
  <si>
    <t xml:space="preserve">RAZEM PRZEBUDOWA SIECI WODOCIĄGOWEJ I KANALIZACJI SANITARNEJ </t>
  </si>
  <si>
    <t>U.01.03.04A</t>
  </si>
  <si>
    <t>BUDOWA KANALIZACJI TELEKOMUNIKACYJNEJ</t>
  </si>
  <si>
    <t>U - 01.03.04A</t>
  </si>
  <si>
    <t>U - 01.03.04C</t>
  </si>
  <si>
    <t>Wciąganie kabli światłowod.do kanalizacji wtórnej z rur HDPE 40 mm z warstwą poślizgową metodą pneumatyczną tłoczkową - kabel w odc.o dług. 6 km</t>
  </si>
  <si>
    <t>Budowa rurociągu na głębokości 1 m w wykopie wykonanym koparkami łyżkowymi w gruncie kat.III-IV - rury w zwojach - 1 rura HDPE 40 mm w rurociągu - 3xHDPE 40/3,7</t>
  </si>
  <si>
    <t>Montaż złączy końcowych kabli światłowodowych tubowych /przełącznica skrzynkowa /1 spaj.światłowód</t>
  </si>
  <si>
    <t>Montaż złączy końcowych kabli światłowodowych tubowych /przełącznica skrzynkowa /każdy nast.spaj.światłowód</t>
  </si>
  <si>
    <t>Pomiary reflektometryczne linii światłowodowych montażowe z przełącznicy (1 zmierz.światłow.)</t>
  </si>
  <si>
    <t>Pomiary reflektometryczne linii światłowodowych montażowe z przełącznicy (każdy nast. zmierz.światłow.)</t>
  </si>
  <si>
    <t>Pomiary tłumienności optycznej linii światłowodowych metodą transmisyjną łącznie z innymi pomiarami /1 zmierzony światłow.</t>
  </si>
  <si>
    <t>Pomiary tłumienności optycznej linii światłowodowych metodą transmisyjną łącznie z innymi pomiarami /każdy nast.zmierzony światłow.</t>
  </si>
  <si>
    <t>Pomiary tłumienności odbicia wstecznego (reflektancji) złączek światłowodowych łącznie z innymi pomiarami /1 zmierzony światłow.</t>
  </si>
  <si>
    <t>Pomiary tłumienności odbicia wstecznego (reflektancji) złączek światłowodowych łącznie z innymi pomiarami /każdy nast.zmierzony światłow.</t>
  </si>
  <si>
    <t>Przebudowa sieci ZWiK</t>
  </si>
  <si>
    <t>Wykonanie przepustów dług.do 10 m pod drogami i torami prostoliniowo, przeciskiem hydraulicznym, z powrotnym wciąganiem rur HDPE śr. 125 mm - kat.gr. III-IV</t>
  </si>
  <si>
    <t>Wykonanie przepustów pod drogami i torami prostoliniowo, przeciskiem hydraulicznym, z powrotnym wciąganiem rur HDPE śr. 125 mm - kat.gr. III-IV - dod.za każdy 1 m pow. 10</t>
  </si>
  <si>
    <t>Ręczne wciąganie rur kanalizacji wtórnej w otwór wolny - rury śr. 40 mm w zwojach (1 szt.)</t>
  </si>
  <si>
    <t xml:space="preserve">U - 01.03.04A </t>
  </si>
  <si>
    <t>Budowa studni SKR-2</t>
  </si>
  <si>
    <t>Przebudowa sieci POLKOMTEL</t>
  </si>
  <si>
    <t>Budowa rurociągu na głębokości 1 m w wykopie wykonanym koparkami łyżkowymi w gruncie kat.III-IV - rury w zwojach - 1 rura HDPE 40 mm w rurociągu - 4xHDPE 40/3,7</t>
  </si>
  <si>
    <t>Układanie rur ochronnych z PCW o średnicy do 140 mm w wykopie - rura osłonowa HDPE 160/9,1 na rurociągu</t>
  </si>
  <si>
    <t>Układanie rur ochronnych z PCW o średnicy do 110 mm w wykopie</t>
  </si>
  <si>
    <t>Wciąganie kabli światłowod.do kanalizacji wtórnej z rur HDPE 40 mm z warstwą poślizgową metodą pneumatyczną tłoczkową - kabel w odc.o dług. 2 km</t>
  </si>
  <si>
    <t>Przebudowa sieci T-Mobile</t>
  </si>
  <si>
    <t>Przebudowa sieci UPC</t>
  </si>
  <si>
    <t>Wciąganie kabli światłowod.do kanalizacji wtórnej z rur HDPE 40 mm z warstwą poślizgową metodą pneumatyczną tłoczkową - kabel w odc.o dług. 4 km</t>
  </si>
  <si>
    <t>Budowa studni SKR-1</t>
  </si>
  <si>
    <t>Przebudowa sieci Orange</t>
  </si>
  <si>
    <t>Budowa kanalizacji kablowej z rur PCW w gr.kat.III, 2 warstw.w ciągu kan., 3 rur.w warstwie, 6 otw.w ciągu kan.</t>
  </si>
  <si>
    <t>Budowa kanalizacji kablowej z rur PCW w gr.kat.III, 1 warstw.w ciągu kan., 3 rur.w warstwie, 3 otw.w ciągu kan.</t>
  </si>
  <si>
    <t>Budowa kanalizacji kablowej z rur PCW w gr.kat.III, 1 warstw.w ciągu kan., 2 rur.w warstwie, 2 otw.w ciągu kan.</t>
  </si>
  <si>
    <t>Budowa kanalizacji kablowej z rur PCW w gr.kat.III, 1 warstw.w ciągu kan., 1 rur.w warstwie, 1 otw.w ciągu kan.</t>
  </si>
  <si>
    <t>Budowa kanalizacji kablowej z rur PCW w gr.kat.III, 1 warstw.w ciągu kan., 3 rur.w warstwie, 3 otw.w ciągu kan. - montowane na obiekcie mostowym</t>
  </si>
  <si>
    <t>Ręczne wciąganie rur kanalizacji wtórnej w otwór wolny - rury śr. 32 mm w zwojach (1 szt.)</t>
  </si>
  <si>
    <t>Budowa studni SK-6</t>
  </si>
  <si>
    <t>Mechaniczna rozbiórka studni kablowych przy przebudowie rozbiórka studni SKR-2.studnia prefabrykowana</t>
  </si>
  <si>
    <t>U - 01.03.04B</t>
  </si>
  <si>
    <t>Wciąganie mechaniczne kabla wypełnionego w powłoce termoplastycznej o śr.do 30 mm w otwór wolny kanalizacji kablowej</t>
  </si>
  <si>
    <t>Montaż złączy równoległ.kabli wypełnionych ułożonych w kanal.kablowej z zast.moduł.łączników żył i termokurcz.osłon wzmocn. na kablu o 300 parach</t>
  </si>
  <si>
    <t>Montaż złączy równoległ.kabli wypełnionych ułożonych w kanal.kablowej z zast.moduł.łączników żył i termokurcz.osłon wzmocn. na kablu o 100 parach</t>
  </si>
  <si>
    <t>Montaż złączy równoległ.kabli wypełnionych ułożonych w kanal.kablowej z zast.moduł.łączników żył i termokurcz.osłon wzmocn. na kablu o 50 parach</t>
  </si>
  <si>
    <t>Montaż złączy równoległ.kabli wypełnionych ułożonych w kanal.kablowej z zast.moduł.łączników żył i termokurcz.osłon wzmocn. na kablu o 30 parach</t>
  </si>
  <si>
    <t>Montaż złączy odgał.kabli wypeł.w kanal.kabl.z zastos.moduł.łączników żył i termokurczliwych osłon wzmocn. - złącze z 1 kablem odgałęźnym na kablu o 100 parach</t>
  </si>
  <si>
    <t>Montaż złączy odgał.kabli wypeł.w kanal.kabl.z zastos.moduł.łączników żył i termokurczliwych osłon wzmocn. - złącze z 1 kablem odgałęźnym na kablu o 50 parach</t>
  </si>
  <si>
    <t>Przebudowa sieci Netia</t>
  </si>
  <si>
    <t>Budowa rurociągu na głębokości 1 m w wykopie wykonanym koparkami łyżkowymi w gruncie kat.III-IV - rury w zwojach - 1 rura HDPE 40 mm w rurociągu - 7xHDPE 40/3,7</t>
  </si>
  <si>
    <t>Budowa studni SKO-12</t>
  </si>
  <si>
    <t>Budowa studni SKO-2g</t>
  </si>
  <si>
    <t>Budowa kanalizacji kablowej miasta Szczecin</t>
  </si>
  <si>
    <t>Budowa kanalizacji kablowej z rur PCW w gr.kat.III, 2 warstw.w ciągu kan., 2 rur.w warstwie, 4 otw.w ciągu kan.</t>
  </si>
  <si>
    <t>Układanie rur ochronnych z PCW o średnicy do 110 mm w wykopie - i na obiekcie mostowym - montaż kolanek elastycznych UV</t>
  </si>
  <si>
    <t>RAZEM BUDOWA KANALIZACJI TELEKOMUNIKACYJNEJ</t>
  </si>
  <si>
    <t>U.01.03.05</t>
  </si>
  <si>
    <t>Prace geodezyjne</t>
  </si>
  <si>
    <t>Wykopy w gruntach nieskalistych z odwiezieniem na odkład i unieszkodliwieniem nadmiaru gruntu</t>
  </si>
  <si>
    <t>Zasypka wykopów</t>
  </si>
  <si>
    <t>Ułożenie podsypki piaskowej, zagęszczonej, o grubości 5cm</t>
  </si>
  <si>
    <t>Przebudowa sieci gazowych Dn32 i Dn63 PE (przyłącza)</t>
  </si>
  <si>
    <t>Przebudowa sieci gazowych Dn 90PE</t>
  </si>
  <si>
    <t>Przebudowa sieci gazowych Dn 125 PE</t>
  </si>
  <si>
    <t>Przebudowa sieci gazowych Dn 225 PE</t>
  </si>
  <si>
    <t>Przebudowa sieci gazowych Dn 560 PE</t>
  </si>
  <si>
    <t>Nadzór właściciela nad robotami, koszt przełączenia</t>
  </si>
  <si>
    <t>PRZEBUDOWA SIECI GAZOWEJ</t>
  </si>
  <si>
    <t>RAZEM PRZEBUDOWA SIECI GAZOWEJ</t>
  </si>
  <si>
    <t>Przebudowa sieci PCSS</t>
  </si>
  <si>
    <t>D-03.02.01</t>
  </si>
  <si>
    <t>- wytyczenie trasy kanalizacji</t>
  </si>
  <si>
    <t>- ułożenie podsypki piaskowej, zagęszczonej, o grubości 15cm</t>
  </si>
  <si>
    <t>-budowa kanalizacji deszczowej z rur Dn 200</t>
  </si>
  <si>
    <t>-budowa kanalizacji deszczowej z rur Dn 200 żeliwo</t>
  </si>
  <si>
    <t xml:space="preserve">-budowa kanalizacji deszczowej z rur Dn 250 </t>
  </si>
  <si>
    <t>-budowa kanalizacji deszczowej z rur Dn 300</t>
  </si>
  <si>
    <t>-budowa kanalizacji deszczowej z rur Dn 400</t>
  </si>
  <si>
    <t>-budowa kanalizacji deszczowej z rur Dn 500</t>
  </si>
  <si>
    <t>-budowa kanalizacji deszczowej z rur Dn 600</t>
  </si>
  <si>
    <t>-budowa kanalizacji deszczowej z rur Dn 1000</t>
  </si>
  <si>
    <t>-studzienka ściekowa Dn 500 z osadnikiem 0,5m</t>
  </si>
  <si>
    <t>studzienka kanalizacyjna Dn1000</t>
  </si>
  <si>
    <t>- studzienka kanalizacyjna Dn1200</t>
  </si>
  <si>
    <t>studzienka kanalizacyjna Dn1500</t>
  </si>
  <si>
    <t xml:space="preserve">-studzienka kanalizacyjna Dn 2000 </t>
  </si>
  <si>
    <t>-komora na kolektorze Dn 600</t>
  </si>
  <si>
    <t>-komora na kolektorze Dn 1000</t>
  </si>
  <si>
    <t>- próba wodna szczelności kanałów o śr. 200 mm  z rur PVC</t>
  </si>
  <si>
    <t>- próba wodna szczelności kanałów o śr. 200 mm  z rur żeliwnych</t>
  </si>
  <si>
    <t>'- próba wodna szczelności kanałów o śr. 250 mm  z rur żelbetowych</t>
  </si>
  <si>
    <t>'- próba wodna szczelności kanałów o śr. 300 mm  z rur żelbetowych</t>
  </si>
  <si>
    <t>'- próba wodna szczelności kanałów o śr. 400 mm  z rur żelbetowych</t>
  </si>
  <si>
    <t>'- próba wodna szczelności kanałów o śr. 500 mm  z rur żelbetowych</t>
  </si>
  <si>
    <t>'- próba wodna szczelności kanałów o śr. 600 mm  z rur żelbetowych</t>
  </si>
  <si>
    <t>'- próba wodna szczelności kanałów o śr. 1000 mm  z rur żelbetowych</t>
  </si>
  <si>
    <t>-separator Dn1200</t>
  </si>
  <si>
    <t>-separator Dn1500</t>
  </si>
  <si>
    <t>-osadnik Dn1500</t>
  </si>
  <si>
    <t>-osadnik Dn2000</t>
  </si>
  <si>
    <t>- wylot 300</t>
  </si>
  <si>
    <t>- wylot 400</t>
  </si>
  <si>
    <t>- wylot 500</t>
  </si>
  <si>
    <t>-regulacja włazów istniejących studni kanalizacyjnych</t>
  </si>
  <si>
    <t>- umocnienie wylotu kamieniem łamanym, zatopionym w betonie C16/20 na podsypce piaskowej</t>
  </si>
  <si>
    <t>m²</t>
  </si>
  <si>
    <t>- umocnienie rowu kamieniem łamanym, zatopionym w betonie C16/20 na podsypce piaskowej</t>
  </si>
  <si>
    <t>- umocnienie rowu darniną</t>
  </si>
  <si>
    <t>-odmulenie/oczyszczenie rowu</t>
  </si>
  <si>
    <t>RAZEM WYKOPY W  GRUNTACH SKALISTYCH</t>
  </si>
  <si>
    <t>RAZEM WYKONANIE NASYPÓW</t>
  </si>
  <si>
    <t>RAZEM ROZBIÓRKA OBIEKTÓW KUBATUROWYCH</t>
  </si>
  <si>
    <t>RAZEM ODWODNIENIE DRÓG</t>
  </si>
  <si>
    <t>Budowa i przebudowa kanalizacji deszczowej</t>
  </si>
  <si>
    <t>RAZEM BUDOWA I PRZEBUDOWA KANALIZACJI DESZCZOWEJ</t>
  </si>
  <si>
    <t>RAZEM SĄCZKI</t>
  </si>
  <si>
    <t>RAZEM WARSTWA MROZOOCHRONNA</t>
  </si>
  <si>
    <t>RAZEM OCZYSZCZENIE I SKROPIENIE WARSTW KONSTRUKCYJNYCH</t>
  </si>
  <si>
    <t>RAZEM PODBUDOWA Z MIESZANKI NIEZWIĄZANEJ Z KRUSZYWEM</t>
  </si>
  <si>
    <t>RAZEM ULEPSZONE PODŁOŻE</t>
  </si>
  <si>
    <t>RAZEM INNE ROBOTY</t>
  </si>
  <si>
    <t>M.11.00.00.</t>
  </si>
  <si>
    <t>FUNDAMENTOWANIE</t>
  </si>
  <si>
    <t>M.11.01.00.</t>
  </si>
  <si>
    <t>ROBOTY ZIEMNE POD FUNDAMENTY</t>
  </si>
  <si>
    <t>M.11.01.01.</t>
  </si>
  <si>
    <t>Wykopy w gruntach I-V kategorii</t>
  </si>
  <si>
    <t>M.11.01.04.</t>
  </si>
  <si>
    <t>Zasypanie wykopów pod ławy fundamentowe oraz przestrzeni za przyczółkiem</t>
  </si>
  <si>
    <t xml:space="preserve">Zasypanie wykopów pod fundamenty </t>
  </si>
  <si>
    <t>Zasypki  przestrzeni za przyczółkiem oraz formowanie stożków i nasypów w obrębie przyczółków</t>
  </si>
  <si>
    <t>MIKROPALE</t>
  </si>
  <si>
    <t>M.11.03.06.</t>
  </si>
  <si>
    <t>Wykonanie mikropali iniekcyjnych</t>
  </si>
  <si>
    <t>Mikropale o średnicy obliczeniowej 392 mm</t>
  </si>
  <si>
    <t>M.11.04.06.</t>
  </si>
  <si>
    <t xml:space="preserve">Próbne obciążenie pali formowanych w gruncie </t>
  </si>
  <si>
    <t>M.11.07.00.</t>
  </si>
  <si>
    <t>ŚCIANKI SZCZELNE</t>
  </si>
  <si>
    <t>M.11.07.01.</t>
  </si>
  <si>
    <t>Wbicie ścianki szczelnej</t>
  </si>
  <si>
    <t>M.12.00.00.</t>
  </si>
  <si>
    <t>ZBROJENIE</t>
  </si>
  <si>
    <t>M.12.01.00.</t>
  </si>
  <si>
    <t>STAL ZBROJENIOWA</t>
  </si>
  <si>
    <t>M.12.01.03.</t>
  </si>
  <si>
    <t>Zbrojenie betonu stalą klasy AIII-N</t>
  </si>
  <si>
    <t>kg</t>
  </si>
  <si>
    <t>M.12.02.00.</t>
  </si>
  <si>
    <t>KABLE SPRĘŻAJĄCE</t>
  </si>
  <si>
    <t>M.12.02.02.</t>
  </si>
  <si>
    <t>M.13.00.00.</t>
  </si>
  <si>
    <t>BETON</t>
  </si>
  <si>
    <t>M.13.01.00.</t>
  </si>
  <si>
    <t>BETON KONSTRUKCYJNY</t>
  </si>
  <si>
    <t>M.13.01.01.</t>
  </si>
  <si>
    <t>Beton fundamentów w deskowaniu</t>
  </si>
  <si>
    <t xml:space="preserve">Beton  klasy C25/30   </t>
  </si>
  <si>
    <t>M.13.01.03.</t>
  </si>
  <si>
    <t>Beton podpór w elementach o grubości &lt;60cm</t>
  </si>
  <si>
    <t>M.13.01.04.</t>
  </si>
  <si>
    <t>Beton podpór w elementach o grubości &gt;=60cm</t>
  </si>
  <si>
    <t xml:space="preserve">Beton klasy C35/45 </t>
  </si>
  <si>
    <t xml:space="preserve">Beton klasy C25/30 </t>
  </si>
  <si>
    <t>M.13.01.05.</t>
  </si>
  <si>
    <t>Beton ustroju niosącego w elementach o grubości &lt;60cm</t>
  </si>
  <si>
    <t>M.13.01.07.</t>
  </si>
  <si>
    <t>Beton zabudów chodnikowych i oczepów nasypów</t>
  </si>
  <si>
    <t>M.13.01.08.</t>
  </si>
  <si>
    <t>Beton płyt przejściowych</t>
  </si>
  <si>
    <t>M.13.02.00.</t>
  </si>
  <si>
    <t>BETON NIEKONSTRUKCYJNY</t>
  </si>
  <si>
    <t>M.13.02.01.</t>
  </si>
  <si>
    <t>Beton klasy C20/25 i klas niższych w deskowaniu</t>
  </si>
  <si>
    <t xml:space="preserve">Beton wyrównawczy klasy C12/15 </t>
  </si>
  <si>
    <t>Beton podwaliny obrukowania klasy C16/20</t>
  </si>
  <si>
    <t>M.13.03.00.</t>
  </si>
  <si>
    <t>PREFABRYKATY BETONOWE</t>
  </si>
  <si>
    <t>M.13.03.04.</t>
  </si>
  <si>
    <t>Prefabrykowane deski gzymsowe polimerobetonowe</t>
  </si>
  <si>
    <t>Prefabrykat gzymsowy  h=1,1m</t>
  </si>
  <si>
    <t>M.14.00.00.</t>
  </si>
  <si>
    <t>KONSTRUKCJE STALOWE</t>
  </si>
  <si>
    <t>M.14.01.02.</t>
  </si>
  <si>
    <t>Konstrukcja stalowa ustroju niosącego</t>
  </si>
  <si>
    <t xml:space="preserve">Ustrój niosący  S460ML            </t>
  </si>
  <si>
    <t>Mg</t>
  </si>
  <si>
    <t>Sworznie zespalające średnicy 25mm, L=250mm</t>
  </si>
  <si>
    <t>M.14.02.01.</t>
  </si>
  <si>
    <t>Pokrywanie powłokami malarskimi</t>
  </si>
  <si>
    <t>Ustroj niosący</t>
  </si>
  <si>
    <t>M.14.02.02.</t>
  </si>
  <si>
    <t>Metalizacja</t>
  </si>
  <si>
    <t>Ustrój niosący</t>
  </si>
  <si>
    <t>M15.00.00.</t>
  </si>
  <si>
    <t>IZOLACJE I NAWIERZCHNIE</t>
  </si>
  <si>
    <t>M.15.01.00.</t>
  </si>
  <si>
    <t xml:space="preserve">IZOLACJA CIENKA  </t>
  </si>
  <si>
    <t>M.15.01.02.</t>
  </si>
  <si>
    <t>Trzykrotne smarowanie powierzchni betonowych emulsją kationową</t>
  </si>
  <si>
    <t>M.15.02.00.</t>
  </si>
  <si>
    <t>IZOLACJE GRUBE</t>
  </si>
  <si>
    <t>M.15.02.03.</t>
  </si>
  <si>
    <t>Izolacje bitumiczne termozgrzewalne</t>
  </si>
  <si>
    <t>M.15.03.00.</t>
  </si>
  <si>
    <t>M.15.03.01.</t>
  </si>
  <si>
    <t xml:space="preserve">Nawierzchnia z asfaltu lanego. </t>
  </si>
  <si>
    <t>Warstwa ochronna izolacji</t>
  </si>
  <si>
    <t>Przeciwspadek</t>
  </si>
  <si>
    <t>M.15.04.01.</t>
  </si>
  <si>
    <t>Nawierzchnia epoksydowo - poliuretanowa</t>
  </si>
  <si>
    <t xml:space="preserve">Grubości 3mm                                                 </t>
  </si>
  <si>
    <t>M.16.00.00.</t>
  </si>
  <si>
    <t>ODWODNIENIE</t>
  </si>
  <si>
    <t>M.16.01.01.</t>
  </si>
  <si>
    <t>Wpusty</t>
  </si>
  <si>
    <t xml:space="preserve">Wpusty mostowe powierzchniowe       </t>
  </si>
  <si>
    <t>M.16.01.02.</t>
  </si>
  <si>
    <t>Kolektor</t>
  </si>
  <si>
    <t>M.16.01.03.</t>
  </si>
  <si>
    <t>Sączki i dreny odwadniające izolacje</t>
  </si>
  <si>
    <t>Sączki</t>
  </si>
  <si>
    <t>Dreny podłużne i poprzeczne</t>
  </si>
  <si>
    <t>M.17.00.00.</t>
  </si>
  <si>
    <t>ŁOŻYSKA</t>
  </si>
  <si>
    <t>M.17.01.01.</t>
  </si>
  <si>
    <t>M.18.00.00.</t>
  </si>
  <si>
    <t>URZĄDZENIA DYLATACYJNE</t>
  </si>
  <si>
    <t>M.18.01.01.</t>
  </si>
  <si>
    <t>M.18.01.04.</t>
  </si>
  <si>
    <t>Zabezpieczenie szczelin dylatacyjnych</t>
  </si>
  <si>
    <t xml:space="preserve">Zabezpieczenie szczelin dylatacyjnych w przyczółkach i przepustach: </t>
  </si>
  <si>
    <t>Oparcie płyt przejściowych</t>
  </si>
  <si>
    <t>M.19.00.00.</t>
  </si>
  <si>
    <t>ELEMENTY ZABEZPIECZAJĄCE</t>
  </si>
  <si>
    <t>M.19.01.01.</t>
  </si>
  <si>
    <t xml:space="preserve">Krawężnik kamienny </t>
  </si>
  <si>
    <t>M.19.01.02.</t>
  </si>
  <si>
    <t>Bariery na obiektach mostowych</t>
  </si>
  <si>
    <t>M.19.01.04.</t>
  </si>
  <si>
    <t xml:space="preserve">Balustrady na obiektach mostowych                        </t>
  </si>
  <si>
    <t xml:space="preserve">Balustrada szczeblinkowa   h=1100mm      </t>
  </si>
  <si>
    <t>M.20.00.00.</t>
  </si>
  <si>
    <t>INNE ROBOTY MOSTOWE</t>
  </si>
  <si>
    <t>M.20.01.02.</t>
  </si>
  <si>
    <t>Warstwa filtracyjna za przyczółkiem</t>
  </si>
  <si>
    <t>M.20.01.05.</t>
  </si>
  <si>
    <t>Umocnienie półek i stożków nasypów w rejonie przyczółków</t>
  </si>
  <si>
    <t>Umocnienie stożków: geosiatka komórkowa wypełniona humusem</t>
  </si>
  <si>
    <t>Umocnienie stozków z brukowej kostki betonowej</t>
  </si>
  <si>
    <t>Chodnik z kostki brukowej</t>
  </si>
  <si>
    <t>M.20.01.07.</t>
  </si>
  <si>
    <t xml:space="preserve">Próbne obciążenie </t>
  </si>
  <si>
    <t>M.20.01.08.</t>
  </si>
  <si>
    <t>Schody skarpowe</t>
  </si>
  <si>
    <t>M.20.01.09.</t>
  </si>
  <si>
    <t>Impregnacja powierzchni betonowych</t>
  </si>
  <si>
    <t>Hydrofobizacja wgłębna powłokami silikono-mikroemulsyjnymi - konstrukcja płyty pomostu oraz podpory</t>
  </si>
  <si>
    <t>M.20.01.10.</t>
  </si>
  <si>
    <t>Zabezpieczenie antykorozyjne powierzchni betonowych</t>
  </si>
  <si>
    <t>Powłoki zwykłe  bez zdolności pokrywania zarysowań (grubość powłoki do 0,3mm) -spód wsporników płyty pomostu</t>
  </si>
  <si>
    <t xml:space="preserve">M.20.01.11. </t>
  </si>
  <si>
    <t>Punkty pomiarowo-kontrolne na drogowych obiektach inżynierskich</t>
  </si>
  <si>
    <t>Znaki wysokościowe</t>
  </si>
  <si>
    <t>Stałe znaki wysokościowe</t>
  </si>
  <si>
    <t>M.20.01.12.</t>
  </si>
  <si>
    <t>Kotwy talerzowe</t>
  </si>
  <si>
    <t>M.20.01.14.</t>
  </si>
  <si>
    <t>Oznakowanie szlaku żeglugowego</t>
  </si>
  <si>
    <t>M.20.01.15</t>
  </si>
  <si>
    <t>M 11.00.00. -      M 20.00.00</t>
  </si>
  <si>
    <t>Projekt technlogii wykonania mostu oraz wszystkich pozostałych opracowań, badań, pomiarów i inwentaryzacji, niezbędnych do wykonania robót budowlanych wraz kosztami niezbędnych uzgodnień</t>
  </si>
  <si>
    <t>D 01.01.01</t>
  </si>
  <si>
    <t>Wytyczenie i obsługa geodezyjna drogowego obiektu inżynieryjnego</t>
  </si>
  <si>
    <t>RAZEM CZĘŚĆ B - OBIEKTY DROGOWE I INFRASTRUKTURA</t>
  </si>
  <si>
    <t>CZĘŚĆ C - OBIEKTY INŻYNIERSKIE</t>
  </si>
  <si>
    <t>M.11.03.00.</t>
  </si>
  <si>
    <t>Wewnętrzne kable sprężające (4L15.7 z płaskimi zakotwieniami)</t>
  </si>
  <si>
    <t>Beton klasy C40/50</t>
  </si>
  <si>
    <t>Beton klasy C50/60</t>
  </si>
  <si>
    <t>Beton klasy C35/45</t>
  </si>
  <si>
    <t>Kolektor Ø 300</t>
  </si>
  <si>
    <t>Łożyska soczewkowe</t>
  </si>
  <si>
    <t>Urządzenia dylatacyjne szczelne modułowe o przesuwie +/-100 mm i równoległym +/-20mm</t>
  </si>
  <si>
    <t>Urządzenia dylatacyjne szczelne modułowe o przesuwie +/-40 mm i równoległym +/-20mm</t>
  </si>
  <si>
    <t xml:space="preserve">Rury osłonowe dla przeprowadzenia przewodów kablowych. PVC f110mm </t>
  </si>
  <si>
    <t>RAZEM BUDOWA MOSTU PRZEZ RZEKĘ REGALICĘ</t>
  </si>
  <si>
    <r>
      <t xml:space="preserve">Krawężnik mostowy                                                           </t>
    </r>
    <r>
      <rPr>
        <b/>
        <i/>
        <sz val="9"/>
        <color indexed="12"/>
        <rFont val="Arial"/>
        <family val="2"/>
        <charset val="238"/>
      </rPr>
      <t xml:space="preserve"> </t>
    </r>
  </si>
  <si>
    <t>BUDOWA MOSTU PRZEZ RZEKĘ REGALICĘ</t>
  </si>
  <si>
    <t>BUDOWA KŁADKI DLA PIESZYCH</t>
  </si>
  <si>
    <t>Ustrój niosący i podpory</t>
  </si>
  <si>
    <t xml:space="preserve">Grubości 5mm                                                 </t>
  </si>
  <si>
    <t xml:space="preserve">Balustrada szczeblinkowa   h=1300mm      </t>
  </si>
  <si>
    <t>Projekt technlogii wykonania kładki oraz wszystkich pozostałych opracowań, badań, pomiarów i inwentaryzacji, niezbędnych do wykonania robót budowlanych wraz kosztami niezbędnych uzgodnień</t>
  </si>
  <si>
    <t>Mikropale o średnicy obliczeniowej 392 mm pod P1</t>
  </si>
  <si>
    <t>Mikropale o średnicy obliczeniowej 392 mm pod P11</t>
  </si>
  <si>
    <t>Mikropale (kotwy gruntowe)</t>
  </si>
  <si>
    <t>Próbne obciążenie mikropali</t>
  </si>
  <si>
    <t xml:space="preserve">Beton wyrównawczy klasy C10/12 </t>
  </si>
  <si>
    <t>M.17.01.03.</t>
  </si>
  <si>
    <t>Łożyska elastomerowe</t>
  </si>
  <si>
    <t>Łożysko stałe na P6
o nośności charakterystycznej N=200kN</t>
  </si>
  <si>
    <t>Łożysko jednokierunkowo przesuwne na P6
o nośności charakterystycznej N=200kN</t>
  </si>
  <si>
    <t>Łożysko wielokierunkowo przesuwne na: P1, P2, P3, P4, P5, P7, P8, P9, P10 i P11
o nośności charakterystycznej N=200kN</t>
  </si>
  <si>
    <t>Łożysko jednokierunkowo przesuwne na: P2, P3, P4, P5, P7, P8, P9, P10 i P11
o nośności charakterystycznej N=200kN</t>
  </si>
  <si>
    <t>Urządzenia dylatacyjne szczelne modułowe o przesuwie   +/-50 mm i równoległym +/-10mm</t>
  </si>
  <si>
    <t xml:space="preserve">Dylatacje pionowe korpusów przyczółów: </t>
  </si>
  <si>
    <t>Szczelina między oczepem i ustrojem nośnym</t>
  </si>
  <si>
    <t>Warstwa filtracyjna za przyczółkiem wraz z zabezpieczeniem</t>
  </si>
  <si>
    <t>Hydrofobizacja wgłębna powłokami silikono-mikroemulsyjnymi - konstrukcja oczepu oraz podpór</t>
  </si>
  <si>
    <t>Rury osłonowe dla przeprowadzenia przewodów kablowych</t>
  </si>
  <si>
    <t>RAZEM BUDOWA KŁADKI DLA PIESZYCH</t>
  </si>
  <si>
    <t>ROBOTY ROZBIÓKOWE NA ISTNIEJĄCYM MOŚCIE NAD RZEKĄ REGALICA</t>
  </si>
  <si>
    <t>M.01.00.00.</t>
  </si>
  <si>
    <t>M.01.00.03.</t>
  </si>
  <si>
    <t>Wyburzenie obiektów mostowych</t>
  </si>
  <si>
    <t>Projekt technologii i organizacji robót dla rozbiórki oraz wszystkich pozostałych opracowań, badań, pomiarów i inwentaryzacji, niezbędnych do wykonania robót rozbiuórkowych wraz kosztami niezbędnych uzgodnień</t>
  </si>
  <si>
    <t>Wykonanie, ustawienie, utrzymanie przez okres prac rozbiórkowych oznakowania toru wodnego wraz z rozbiórką po zakończeniu Robót</t>
  </si>
  <si>
    <t>Rozbiórka nawierzchni i izolacji na jezdni i chodnikach</t>
  </si>
  <si>
    <t>Rozbiórka betonu ochronnego izolacji zbrojonego siatką</t>
  </si>
  <si>
    <t>Rozbiórka betonu wyrównawczego na blachach nieckowych</t>
  </si>
  <si>
    <t>Rozbiórka blach nieckowych</t>
  </si>
  <si>
    <t>Rozbiórka elementów barier</t>
  </si>
  <si>
    <t>Rozbiórka konstrukcji stalowej pomostu</t>
  </si>
  <si>
    <t>Rozbiórka konstrukcji stalowej dźwigarów kratowych</t>
  </si>
  <si>
    <t>Rozbiórka elementów dylatacji</t>
  </si>
  <si>
    <t>Rozbiórka elementów nieczynnego wodociągu śr. 1 m</t>
  </si>
  <si>
    <t>Rozbiórka elementów nieczynnego gazociągu śr. 0,5 m</t>
  </si>
  <si>
    <t>Rozbiórka elementów nieczynnego gazociągu śr. 0,25 m</t>
  </si>
  <si>
    <t>Rozbiórka konstrukcji stalowej filarów</t>
  </si>
  <si>
    <t>Rozbiórka konstrukcji żelbetowej filarów</t>
  </si>
  <si>
    <t>Rozbiórka części nawodnej fundamentów filarów</t>
  </si>
  <si>
    <t>Rozbiórka części podwodnej fundamentów filarów</t>
  </si>
  <si>
    <t>Rozbiórka konstrukcji żelbetowej przyczółków</t>
  </si>
  <si>
    <t>Rozbiórka konstrukcji stalowej zabezpieczeń żeglugowych filarów</t>
  </si>
  <si>
    <t>Rozbiórka pali żelbetowych pod filarami</t>
  </si>
  <si>
    <t>Rozbiórka pali drewnianych pod filarami</t>
  </si>
  <si>
    <t>Rozbiórka umocnień skarp i schodów skarpowych</t>
  </si>
  <si>
    <t>RAZEM ROBOTY ROZBIÓRKOWE NA ISTN. MOŚCIE NAD RZEKĄ REGALICA</t>
  </si>
  <si>
    <t>RAZEM CZĘŚĆ C - OBIEKTY INŻYNIERSKIE</t>
  </si>
  <si>
    <t>INNE OBIEKTY INŻYNIERSKIE</t>
  </si>
  <si>
    <t>Demontaż oświetlenia ENEA Oświetlenie Sp. z o.o.</t>
  </si>
  <si>
    <t>D-07.07.01</t>
  </si>
  <si>
    <t>Demontaż przewodów nieizolowanych linii NN o przekroju do 95 mm2 z przeznaczeniem na złom    przewód AL 2x16mm2</t>
  </si>
  <si>
    <t xml:space="preserve">Demontaż przewodów nieizolowanych linii NN o przekroju do 95 mm2 z przeznaczeniem
na złom
przewód AsXSn 2x16mm2
</t>
  </si>
  <si>
    <t>Przełożenie przewodów nieizolowanych linii NN o przekroju do 50 mm2
przełożenie przewodu AsXSn 2x16mm2</t>
  </si>
  <si>
    <t>Demontaż słupów oświetleniowych stalowych linii NN
słup stalowy h=8m</t>
  </si>
  <si>
    <t>Demontaż wysięgników rurowych o ciężarze do 30 kg mocowanych na słupie
lub ścianie</t>
  </si>
  <si>
    <t>Demontaż opraw oświetlenia zewnętrznego na trzpieniu słupa lub wysięgniku</t>
  </si>
  <si>
    <t>Montaż zdemontowanego słupa oświetleniowego o masie do 100 kg
Montaż zdemontowanego słupa stalowego oc. h=8m posadowienie typu G</t>
  </si>
  <si>
    <t>Montaż zdemontowanej oprawy oświetleniowej zewnętrznej na wysięgniku</t>
  </si>
  <si>
    <t>Montaż i stawianie słupów oświetleniowych</t>
  </si>
  <si>
    <t>Układanie kabli o masie do 3.0 kg/m w rowach kablowych ręcznie
YAKY 4x120mm2</t>
  </si>
  <si>
    <t>Układanie kabli o masie do 3.0 kg/m w rurach, pustakach lub kanałach zamkniętych
YAKY 4x120mm2</t>
  </si>
  <si>
    <t>Układanie kabli o masie do 1.0 kg/m w rowach kablowych ręcznie
YAKXS 4x35mm2</t>
  </si>
  <si>
    <t>Układanie kabli o masie do 1.0 kg/m w rurach, pustakach lub kanałach zamkniętych
YAKXS 4x35mm2</t>
  </si>
  <si>
    <t>Układanie kabli o masie do 1.0 kg/m w rowach kablowych ręcznie
YAKY 4x35mm2</t>
  </si>
  <si>
    <t>Układanie kabli o masie do 1.0 kg/m w rurach, pustakach lub kanałach zamkniętych
YAKY 4x35mm2</t>
  </si>
  <si>
    <t>Układanie kabli o masie do 1.0 kg/m w rowach kablowych ręcznie
YAKY 4x25mm2</t>
  </si>
  <si>
    <t>Układanie kabli o masie do 1.0 kg/m w rurach, pustakach lub kanałach zamkniętych
YAKY 4x25mm2</t>
  </si>
  <si>
    <t>Układanie kabli o masie do 0.5 kg/m w rowach kablowych ręcznie
YKY 2x1,5mm2</t>
  </si>
  <si>
    <t>Układanie kabli o masie do 0.5 kg/m w rurach, pustakach lub kanałach zamkniętych
YKY 2x1,5mm2</t>
  </si>
  <si>
    <t>Wykonanie przepustów dług.do 10 m pod drogami i torami prostoliniowo, przeciskiem
hydraulicznym, z powrotnym wciąganiem rur HDPE śr. 110 mm -
kat.gr. III-IV</t>
  </si>
  <si>
    <t>Układanie kabli o masie do 1.0 kg/m w budynkach, budowlach lub na estakadach
z mocowaniem - montaż na wysokości powyżej 8 m
kabel YAKY 4x25mm2 w rurze RHDPE 110 UV</t>
  </si>
  <si>
    <t>Układanie kabli o masie do 1.0 kg/m w budynkach, budowlach lub na estakadach
z mocowaniem - montaż na wysokości powyżej 8 m
kabel YAKXS 4x35mm2 w rurze RHDPE 110 UV</t>
  </si>
  <si>
    <t>Układanie kabli o masie do 3.0 kg/m w budynkach, budowlach lub na estakadach
z mocowaniem - montaż na wysokości powyżej 8 m
kabel YAKY 4x120mm2 w rurze RHDPE 110 UV</t>
  </si>
  <si>
    <t>Montaż szafy oświetleniowej 8-obwodowej wraz ze sterowaniem oświetleniem</t>
  </si>
  <si>
    <t>Montaż szafy oświetleniowej 6-obwodowej wraz ze sterowaniem oświetleniem</t>
  </si>
  <si>
    <t>Montaż i stawianie słupów oświetleniowych o masie do 100 kg
Słup stalowy oc. h=10m posadowienie typu F</t>
  </si>
  <si>
    <t>Montaż i stawianie słupów oświetleniowych o masie do 100 kg
Słup stalowy oc. h=6m posadowienie typu G</t>
  </si>
  <si>
    <t>Montaż wysięgników rurowych o masie do 30 kg na słupie
1x1,5m 5st</t>
  </si>
  <si>
    <t>Montaż wysięgników rurowych o masie do 15 kg na słupie
1x0,75m 5st</t>
  </si>
  <si>
    <t>Montaż przewodów do opraw oświetleniowych - wciąganie w słupy, rury osłonowe
i wysięgniki przy wysokości latarń do 10 m
YDY 5x1,5mm2 do słupa 10m</t>
  </si>
  <si>
    <t>kpl.przew.</t>
  </si>
  <si>
    <t>Montaż przewodów do opraw oświetleniowych - wciąganie w słupy, rury osłonowe
i wysięgniki przy wysokości latarń do 7 m
YDY 5x1,5mm2 do słupa 6m</t>
  </si>
  <si>
    <t>Aparaty elektryczne o masie do 2.5 kg
Montaż izolacyjnego złącza bezpiecznikowego z wkładką 6A/10A we wnęce
słupa oświetleniowego</t>
  </si>
  <si>
    <t>Aparaty elektryczne o masie do 2.5 kg
Montaż izolacyjnego złącza fazowego we wnęce słupa oświetleniowego</t>
  </si>
  <si>
    <t>Aparaty elektryczne o masie do 2.5 kg
Montaż izolacyjnego złącza zerowego we wnęce słupa oświetleniowego</t>
  </si>
  <si>
    <t>Montaż opraw oświetlenia zewnętrznego na wysięgniku
oprawa drogowa LED 138W IP66 IK08 kl. II</t>
  </si>
  <si>
    <t>Montaż opraw oświetlenia zewnętrznego na wysięgniku
oprawa drogowa LED 116W IP66 IK08 kl. II</t>
  </si>
  <si>
    <t>Montaż opraw oświetlenia zewnętrznego na wysięgniku
oprawa drogowa LED 110W IP66 IK08 kl. II</t>
  </si>
  <si>
    <t>Montaż opraw oświetlenia zewnętrznego na wysięgniku
oprawa drogowa LED 100W IP66 IK08 kl. II</t>
  </si>
  <si>
    <t>Montaż opraw oświetlenia zewnętrznego na słupie
oprawa drogowa LED 54W IP66 IK08 kl. II (za asymetrycznym rozsyłem - dla
przejść dla pieszych)</t>
  </si>
  <si>
    <t>Montaż opraw oświetlenia zewnętrznego na wysięgniku
oprawa drogowa LED 19,5W IP66 IK08 kl. II</t>
  </si>
  <si>
    <t>Montaż uziomów lub przewodów uziemiających w gruncie kat.III
bednarka ocynk. 25x4mm</t>
  </si>
  <si>
    <t>Badania i pomiary instalacji uziemiającej (pierwszy pomiar)</t>
  </si>
  <si>
    <t>Badania i pomiary instalacji uziemiającej (każdy następny pomiar)</t>
  </si>
  <si>
    <t>Badania i pomiary instalacji skuteczności zerowania (pierwszy pomiar)</t>
  </si>
  <si>
    <t>Sprawdzenie samoczynnego wyłączania zasilania (następna próba)</t>
  </si>
  <si>
    <t>prób.</t>
  </si>
  <si>
    <t>Pomiary natężenia oświetlenia - pierwszy komplet 5 pomiarów dokonywanych
na stanowisku</t>
  </si>
  <si>
    <t>kpl.pom.</t>
  </si>
  <si>
    <t>Pomiary natężenia oświetlenia - każdy dalszy komplet pomiarów dokonywanych
na tym samym stanowisku</t>
  </si>
  <si>
    <t>Malowanie oznaczeń; wielkość znaku ponad 70 mm</t>
  </si>
  <si>
    <t>zn.</t>
  </si>
  <si>
    <t>RAZEM OŚWIETLENIE</t>
  </si>
  <si>
    <t>D-07.03.01</t>
  </si>
  <si>
    <t>Montaż masztów niskich MN</t>
  </si>
  <si>
    <t>Montaż masztów wysokich</t>
  </si>
  <si>
    <t>Montaż uziomów pionowych</t>
  </si>
  <si>
    <t>Mechaniczne pogrążanie uziomów pionowych prętowych</t>
  </si>
  <si>
    <t>Układanie LgY 16</t>
  </si>
  <si>
    <t>Montaż końcówek przez zaciskanie - LgY 16</t>
  </si>
  <si>
    <t>Montaż latarni sygnalizacyjnych</t>
  </si>
  <si>
    <t>Montaż wspornika sygnalizatorów na wysięgniku</t>
  </si>
  <si>
    <t>Montaż sygnalizatorów na wysięgniku 3*300</t>
  </si>
  <si>
    <t>Montaż ekranu kontrastowego</t>
  </si>
  <si>
    <t>Montaż sygnalizatorów na konsoli 3*300</t>
  </si>
  <si>
    <t>Montaż sygnalizatorów na konsoli 3*300 kierunkowa</t>
  </si>
  <si>
    <t>Montaż sygnalizatorów na konsoli 2*200 dla pieszych</t>
  </si>
  <si>
    <t>Montaż sygnalizatorów na konsoli 2*200 rowerowa</t>
  </si>
  <si>
    <t>Montaż sygnalizatorów na konsoli 1*200 ZS</t>
  </si>
  <si>
    <t>Montaż konsol sygnalizatorów ulicznych na maszcie</t>
  </si>
  <si>
    <t>Montaż przycisków dla pieszych z naprowadzeniem</t>
  </si>
  <si>
    <t>Montaż sterownika sygnalizacji</t>
  </si>
  <si>
    <t>Montaż fundamentu sterownika MSR 2002</t>
  </si>
  <si>
    <t>Montaż sterownika MSR 2002</t>
  </si>
  <si>
    <t>anti graffiti system - sterownik średni</t>
  </si>
  <si>
    <t>Programowanie sterownika MSR 2002</t>
  </si>
  <si>
    <t>Sprawdzenie działania sygnalizatorów</t>
  </si>
  <si>
    <t>grup</t>
  </si>
  <si>
    <t>Sprawdzenie działania układu sterowania i sygnalizacji jednego urządzenia do 20 obwodów pomocniczych</t>
  </si>
  <si>
    <t>kpl.obw. pomoc.</t>
  </si>
  <si>
    <t>Badanie wyłącznika różnicowoprądowego</t>
  </si>
  <si>
    <t>pomiar.</t>
  </si>
  <si>
    <t>Montaż detektorów mikrofalowych</t>
  </si>
  <si>
    <t>Montaż wspornika</t>
  </si>
  <si>
    <t>Budowa kanalizacji kablowej</t>
  </si>
  <si>
    <t>Budowa kanalizacji kablowej 6 x DVK 110 Krotność = 6</t>
  </si>
  <si>
    <t>Budowa kanalizacji kablowej 4 x DVK 110 Krotność = 4</t>
  </si>
  <si>
    <t>Budowa kanalizacji kablowej 1 x DVK 110</t>
  </si>
  <si>
    <t>Budowa kanalizacji kablowej 4 x SRS 110 Krotność = 4</t>
  </si>
  <si>
    <t>Budowa studni SK-1</t>
  </si>
  <si>
    <t>Budowa studni EK 268</t>
  </si>
  <si>
    <t>Budowa ławy betonowej</t>
  </si>
  <si>
    <t>Budowa linii kablowych sygnalizacyjnych</t>
  </si>
  <si>
    <t>Układanie kabli XzTKMXpw 2x2x0,8 - pętle</t>
  </si>
  <si>
    <t>Układanie kabli YKY 6x1,0</t>
  </si>
  <si>
    <t>Układanie kabli YKY 4x1,5</t>
  </si>
  <si>
    <t>Układanie kabli YKY 3x1,5</t>
  </si>
  <si>
    <t>Układanie kabli YKY 5x4 - zasilanie MSR</t>
  </si>
  <si>
    <t>Układanie kabli YKY 3x6 - zasilanie ANPR</t>
  </si>
  <si>
    <t>Układanie kabli YAKY 4x50 - zasilanie</t>
  </si>
  <si>
    <t>Badanie linii kablowej N.N.- kabel 5-żyłowy</t>
  </si>
  <si>
    <t>Wykonanie pętli indukcyjnych</t>
  </si>
  <si>
    <t>Wypełnienie szczelin masą zalewową</t>
  </si>
  <si>
    <t>Montaż muf na kablach sygnalizacyjnych</t>
  </si>
  <si>
    <t>SYGNALIZACJA ŚWIETLNA</t>
  </si>
  <si>
    <t xml:space="preserve">Odtworzenie trasy ul. Krygiera                               </t>
  </si>
  <si>
    <t xml:space="preserve">Odtworzenie trasy ul. Granitowej </t>
  </si>
  <si>
    <t xml:space="preserve">Odtworzenie trasy ul. Ciasnej </t>
  </si>
  <si>
    <t xml:space="preserve">Odtworzenie trasy ul. Zakręt </t>
  </si>
  <si>
    <t xml:space="preserve">Odtworzenie trasy ul. Marmurowej  </t>
  </si>
  <si>
    <t xml:space="preserve">Odtworzenie trasy ul. Marmurowej "Nowej" </t>
  </si>
  <si>
    <t xml:space="preserve">Odtworzenie trasy ul. Księżnej Anny   </t>
  </si>
  <si>
    <t xml:space="preserve">Rozebranie słupków do znaków drogowych, zdjęcie tarcz, tablic znaków drogowych           </t>
  </si>
  <si>
    <t xml:space="preserve">Rozebranie nawierzchni bitumicznej o średniej grubości  20 cm                                                               
</t>
  </si>
  <si>
    <t xml:space="preserve">Rozebranie chodników z płyt chodnikowych o wym. 50x50x7cm, ułożonych na podsypce piaskowej                                                                                                                                      </t>
  </si>
  <si>
    <t xml:space="preserve">Rozebranie nawierzchni z kostki betonowej nieregularnej ułożonej na podsypce cementowo - piaskowej                                                                                                                                                     </t>
  </si>
  <si>
    <t xml:space="preserve">Rozebranie nawierzchni z trylinki o gr. 15cm, spoiny wypełnione piaskiem                                                                                                 
</t>
  </si>
  <si>
    <t xml:space="preserve">Rozebranie nawierzchni z płyt drogowych betonowych pełnych 
</t>
  </si>
  <si>
    <t xml:space="preserve">Rozebranie nawierzchni z płyt żelbetowych wielootworowych o powierzchni ponad 1.0 m2 
</t>
  </si>
  <si>
    <t xml:space="preserve">Rozebranie nawierzchni z kostki kamiennej nieregularnej ułożonej na podsypce piaskowej                                                </t>
  </si>
  <si>
    <t xml:space="preserve">Rozebranie nawierzchni chodnika z betonu cementowego gr.10cm </t>
  </si>
  <si>
    <t xml:space="preserve">Rozebranie nawierzchni bitumicznej chodnika o gr. 5cm na warstwie tłucznia o gr. 10cm                                                                                                                                        </t>
  </si>
  <si>
    <t xml:space="preserve">Rozebranie podbudowy z kruszywa średniej grubośc 20 cm </t>
  </si>
  <si>
    <t xml:space="preserve">Rozebranie krawężników betonowych 20x35 cm na podsypce cem.-piask.  </t>
  </si>
  <si>
    <t xml:space="preserve">Rozebranie obrzeży betonowych o wym. 8x30cm na podsypce piaskowej </t>
  </si>
  <si>
    <t xml:space="preserve">Rozebranie betonowej bariery drogowej </t>
  </si>
  <si>
    <t xml:space="preserve">Rozebranie stalowej bariery ochronnej drogowej na słupkach w podłożu gruntowym  </t>
  </si>
  <si>
    <t xml:space="preserve">Rozebranie poręczy ochronnych sztywnych z rur i kątowników </t>
  </si>
  <si>
    <t xml:space="preserve">Rozebranie ogrodzeń z siatki wraz z furtkami o wysokości od 1.1 do 1.5m                                                    </t>
  </si>
  <si>
    <t xml:space="preserve">Rozebranie bram stalowych </t>
  </si>
  <si>
    <t xml:space="preserve">Wywiezienie gruzu z terenu rozbiórki                                                                                         </t>
  </si>
  <si>
    <t xml:space="preserve">-samochodami z unieszkodliwieniem                                                                                               </t>
  </si>
  <si>
    <t xml:space="preserve">Wykonanie wykopów mechanicznie w gruntach kat. I-IV, z transportem  na odkład                   </t>
  </si>
  <si>
    <t xml:space="preserve">Wykonanie wykopów mechanicznie w gruntach kat. III-IV, z transportem urobku na nasyp  </t>
  </si>
  <si>
    <t xml:space="preserve">- wykonanie nasypów mechanicznie z wykopów </t>
  </si>
  <si>
    <t xml:space="preserve">- wykonanie nasypów mechanicznie z dokopów gruntów kat. III-IV z transportem urobku  </t>
  </si>
  <si>
    <t xml:space="preserve">-średnica przepustu 80cm                                                                                                                                 </t>
  </si>
  <si>
    <t xml:space="preserve">-średnica przepustu 120cm                                                                                                </t>
  </si>
  <si>
    <t>studnie drenarskie o średnicy 500 mm w gruncie kat. I-II</t>
  </si>
  <si>
    <t xml:space="preserve">-wykonanie koryta mechanicznie z profilowaniem i zagęszczeniem podłoża w gruntach kat. I-II, głębokość koryta 11-20cm                                                                                                                                   </t>
  </si>
  <si>
    <r>
      <t>- wykonanie warstwy mrozoochronnej z mieszanki związanej cementem C</t>
    </r>
    <r>
      <rPr>
        <vertAlign val="subscript"/>
        <sz val="9"/>
        <rFont val="Arial"/>
        <family val="2"/>
        <charset val="238"/>
      </rPr>
      <t>1,5/2</t>
    </r>
    <r>
      <rPr>
        <sz val="9"/>
        <rFont val="Arial"/>
        <family val="2"/>
        <charset val="238"/>
      </rPr>
      <t xml:space="preserve">  grubości 22 cm</t>
    </r>
    <r>
      <rPr>
        <i/>
        <sz val="9"/>
        <rFont val="Arial"/>
        <family val="2"/>
        <charset val="238"/>
      </rPr>
      <t xml:space="preserve">   </t>
    </r>
    <r>
      <rPr>
        <sz val="9"/>
        <rFont val="Arial"/>
        <family val="2"/>
        <charset val="238"/>
      </rPr>
      <t xml:space="preserve">                                                               </t>
    </r>
  </si>
  <si>
    <t>-mechanicznie oczyszczenie warstw konstrukcyjnych bitumicznych</t>
  </si>
  <si>
    <t xml:space="preserve">-mechanicznie oczyszczenie warstw konstrukcyjnych  nieulepszonych </t>
  </si>
  <si>
    <t xml:space="preserve">-mechaniczne skropienie warstw konstrukcyjnych bitumicznych </t>
  </si>
  <si>
    <t xml:space="preserve">-mechaniczne skropienie warstw konstrukcyjnych niebitumicznych </t>
  </si>
  <si>
    <t xml:space="preserve">warstwa C90/3 gr.20 cm                                                                                                                          </t>
  </si>
  <si>
    <t xml:space="preserve">warstwa C90/3 gr.15 cm </t>
  </si>
  <si>
    <r>
      <t>ulepszone podłoże z gruntu stabilizowanego cementem C</t>
    </r>
    <r>
      <rPr>
        <vertAlign val="subscript"/>
        <sz val="9"/>
        <rFont val="Arial"/>
        <family val="2"/>
        <charset val="238"/>
      </rPr>
      <t xml:space="preserve">0,4/0,5 , </t>
    </r>
    <r>
      <rPr>
        <sz val="9"/>
        <rFont val="Arial"/>
        <family val="2"/>
        <charset val="238"/>
      </rPr>
      <t xml:space="preserve">grubość warstwy 10 cm </t>
    </r>
  </si>
  <si>
    <r>
      <t>ulepszone podłoże z gruntu stabilizowanego cementem C</t>
    </r>
    <r>
      <rPr>
        <vertAlign val="subscript"/>
        <sz val="9"/>
        <rFont val="Arial"/>
        <family val="2"/>
        <charset val="238"/>
      </rPr>
      <t>0,4/0,5,</t>
    </r>
    <r>
      <rPr>
        <sz val="9"/>
        <rFont val="Arial"/>
        <family val="2"/>
        <charset val="238"/>
      </rPr>
      <t xml:space="preserve"> grubość warstwy 20 cm</t>
    </r>
  </si>
  <si>
    <r>
      <t>-podbudowa pomocnicza z mieszanki związanej cementem C</t>
    </r>
    <r>
      <rPr>
        <vertAlign val="subscript"/>
        <sz val="9"/>
        <rFont val="Arial"/>
        <family val="2"/>
        <charset val="238"/>
      </rPr>
      <t xml:space="preserve">3/4 </t>
    </r>
    <r>
      <rPr>
        <sz val="9"/>
        <rFont val="Arial"/>
        <family val="2"/>
        <charset val="238"/>
      </rPr>
      <t xml:space="preserve">, o grubości 10 cm                                                                                                                                                </t>
    </r>
  </si>
  <si>
    <r>
      <t>-podbudowa pomocnicza z mieszanki związanej cementem C</t>
    </r>
    <r>
      <rPr>
        <vertAlign val="subscript"/>
        <sz val="9"/>
        <rFont val="Arial"/>
        <family val="2"/>
        <charset val="238"/>
      </rPr>
      <t xml:space="preserve">3/4 </t>
    </r>
    <r>
      <rPr>
        <sz val="9"/>
        <rFont val="Arial"/>
        <family val="2"/>
        <charset val="238"/>
      </rPr>
      <t xml:space="preserve">, o grubości 15 cm               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38"/>
      </rPr>
      <t/>
    </r>
  </si>
  <si>
    <t>RAZEM PODBUDOWA Z MIESZANKI ZWIĄZANEJ CEMENTEM</t>
  </si>
  <si>
    <t>RAZEM PROFILOWANIE I ZAGĘSZCZENIE PODŁOŻA W KORYCIE</t>
  </si>
  <si>
    <t>RAZEM PODBUDOWA Z BETONU CEMENTOWEGO</t>
  </si>
  <si>
    <t>RAZEM PODBUDOWA Z BETONU ASFALTOWEGO</t>
  </si>
  <si>
    <t xml:space="preserve">-AC 16 WMS, grubość warstwy 6 cm                                       </t>
  </si>
  <si>
    <r>
      <t xml:space="preserve">-AC 16, grubość warstwy 8 cm </t>
    </r>
    <r>
      <rPr>
        <i/>
        <sz val="9"/>
        <rFont val="Arial"/>
        <family val="2"/>
        <charset val="238"/>
      </rPr>
      <t/>
    </r>
  </si>
  <si>
    <r>
      <t xml:space="preserve">Wykonanie podbudowy z betonu asfaltowego o wysokim module sztywności, grubość warstwy 10cm                                                                                                                                          -beton asfaltowy AC WMS 22 , warstwa grubości 10 cm                                                  </t>
    </r>
    <r>
      <rPr>
        <b/>
        <sz val="9"/>
        <rFont val="Arial"/>
        <family val="2"/>
        <charset val="238"/>
      </rPr>
      <t/>
    </r>
  </si>
  <si>
    <r>
      <t xml:space="preserve">Wykonanie nawierzchni z kostki kamiennej nieregularnej 8/10 na podsypce cementowo-piaskowej grubości 3 cm, spoiny wypełnione zaprawą cementowo-piaskową                   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38"/>
      </rPr>
      <t/>
    </r>
  </si>
  <si>
    <t xml:space="preserve">Wykonanie nawierzchni z kostki kamiennej nieregularnej 15/17 na podsypce cementowo-piaskowej grubości 3 cm, spoiny wypełnione zaprawą cementowo-piaskową                                                                                                                                                                                                             </t>
  </si>
  <si>
    <t xml:space="preserve">Wykonanie nawierzchni z płyt drogowych betonowych na podsypce piaskowej,  spoiny wypełnione piaskiem, grub. płyt 12 cm                                                                                                             </t>
  </si>
  <si>
    <t xml:space="preserve">Wykonanie nawierzchni z betonu asfaltowego, warstwa wiążąca  </t>
  </si>
  <si>
    <t xml:space="preserve">Wykonanie nawierzchni, warstwa wiążąca (warstwa wyrównawcza)                                                                        AC 11, gr. 3 cm </t>
  </si>
  <si>
    <r>
      <t xml:space="preserve">Wykonanie nawierzchni z kostki brukowej o grubości 8 cm na podsypce cementowo- piaskowej grubości 3 cm, spoiny wypełnione zaprawą cementowo-piaskową                          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38"/>
      </rPr>
      <t/>
    </r>
  </si>
  <si>
    <t>RAZEM NAWIERZCHNIA Z KOSTKI KAMIENNEJ</t>
  </si>
  <si>
    <t>RAZEM NAWIERZCHNIA Z PŁYT BETONOWYCH AŻUROWYCH</t>
  </si>
  <si>
    <t>RAZEM NAWIERZCHNIA Z BETONU ASFALTOWEGO</t>
  </si>
  <si>
    <t>RAZEM NAWIERZCHNIA Z BETONOWEJ KOSTKI BRUKOWEJ</t>
  </si>
  <si>
    <r>
      <t xml:space="preserve">Humusowanie z obsianiem - warstwa grub. ziemi urodzajnej  30 cm                                   </t>
    </r>
    <r>
      <rPr>
        <b/>
        <sz val="9"/>
        <rFont val="Arial"/>
        <family val="2"/>
        <charset val="238"/>
      </rPr>
      <t/>
    </r>
  </si>
  <si>
    <r>
      <t xml:space="preserve">Humusowanie skarp z obsianiem - warstwa grub. ziemi urodzajnej 15 cm                                                             </t>
    </r>
    <r>
      <rPr>
        <b/>
        <sz val="9"/>
        <rFont val="Arial"/>
        <family val="2"/>
        <charset val="238"/>
      </rPr>
      <t/>
    </r>
  </si>
  <si>
    <r>
      <t xml:space="preserve">Darniowanie skarp na płask z humusowaniem                                                                         </t>
    </r>
    <r>
      <rPr>
        <b/>
        <sz val="9"/>
        <rFont val="Arial"/>
        <family val="2"/>
        <charset val="238"/>
      </rPr>
      <t/>
    </r>
  </si>
  <si>
    <t xml:space="preserve">Darniowanie rowów z humusem                                                                                                                                             </t>
  </si>
  <si>
    <r>
      <t xml:space="preserve">Umocnienie dna rowów elementami prefabrykowanymi grub.15 cm na podsypce piaskowej, spoiny wypełnione piaskiem                                                                                                                      </t>
    </r>
    <r>
      <rPr>
        <b/>
        <sz val="9"/>
        <rFont val="Arial"/>
        <family val="2"/>
        <charset val="238"/>
      </rPr>
      <t/>
    </r>
  </si>
  <si>
    <t>RAZEM WARSTWA ŚCIERALNA</t>
  </si>
  <si>
    <t>RAZEM UMOCNIENIE POWIERZCHNIOWE SKARP I ROWÓW</t>
  </si>
  <si>
    <t>RAZEM UMOCNIENIE POBOCZY</t>
  </si>
  <si>
    <t>Umocnienie poboczy</t>
  </si>
  <si>
    <t xml:space="preserve">Oznakowanie poziome jezdni materiałami grubowarstwowymi (masy termoplastyczne), grub. warstwy 3-4 mm </t>
  </si>
  <si>
    <t>RAZEM MALOWANIE GRUBOWARSTWOWE</t>
  </si>
  <si>
    <r>
      <t>m</t>
    </r>
    <r>
      <rPr>
        <vertAlign val="superscript"/>
        <sz val="9"/>
        <rFont val="Arial"/>
        <family val="2"/>
        <charset val="238"/>
      </rPr>
      <t>2</t>
    </r>
    <r>
      <rPr>
        <sz val="11"/>
        <color theme="1"/>
        <rFont val="Czcionka tekstu podstawowego"/>
        <family val="2"/>
        <charset val="238"/>
      </rPr>
      <t/>
    </r>
  </si>
  <si>
    <t xml:space="preserve">Oznakowanie poziome jezdni materiałami cienkowarstwowymi farbami akrylowymi białymi, linie segregacyjne malowane mechanicznie </t>
  </si>
  <si>
    <t>Linie ciągłe</t>
  </si>
  <si>
    <t>Linie przerywane</t>
  </si>
  <si>
    <t>Linie na skrzyżowaniach i przejściach</t>
  </si>
  <si>
    <t>Strzałki i inne symbole</t>
  </si>
  <si>
    <t>RAZEM MALOWANIE CIENKOWARSTWOWE</t>
  </si>
  <si>
    <t>Przymocowanie tarcz znaków drogowych odblaskowych do gotowych słupków</t>
  </si>
  <si>
    <t>Znaki pionowe o powierzchni ponad 0.3m2</t>
  </si>
  <si>
    <t>RAZEM OZNAKOWANIE PIONOWE</t>
  </si>
  <si>
    <t>- Znaki duże typu A, folia odblaskowa II gen.</t>
  </si>
  <si>
    <t xml:space="preserve">- Znaki średnie typu A, folia odblaskowa II gen. </t>
  </si>
  <si>
    <t>- Znaki średnie typu A, folia odblaskowa I gen.</t>
  </si>
  <si>
    <t>- Znaki duże typu B i C, folia odblaskowa II gen.</t>
  </si>
  <si>
    <t xml:space="preserve">- Znaki średnie typu B i C, folia odblaskowa I gen. </t>
  </si>
  <si>
    <t xml:space="preserve">- Znaki średnie typu B i C, folia odblaskowa II gen. </t>
  </si>
  <si>
    <t>- Znaki małe typu C, folia odblaskowa I gen.</t>
  </si>
  <si>
    <t>- Znaki małe typu D, folia odblaskowa I gen.</t>
  </si>
  <si>
    <t>- Znaki średnie typu D, folia odblaskowa I gen.</t>
  </si>
  <si>
    <t>- Znaki duże typu D, folia odblaskowa II gen.</t>
  </si>
  <si>
    <t>- znaków drogowych kierunkowych typ F, folia odblaskowa I gen.</t>
  </si>
  <si>
    <t>- znaków drogowych kierunkowych typ F, folia odblaskowa II gen.</t>
  </si>
  <si>
    <t xml:space="preserve">- tabliczek do znaków drogowych typ T, folia odblaskowa II gen. </t>
  </si>
  <si>
    <t xml:space="preserve">-ustawienie słupków z rur stalowych dla znaków drogowych o śred. 60mm, z wykonaniem i zasypaniem dołów i ubiciem warstwami </t>
  </si>
  <si>
    <t>RAZEM ZNAKI UZUPEŁNIAJĄCE</t>
  </si>
  <si>
    <t>RAZEM FUND. SŁUPÓW KONSTR. WSPORCZYCH I BRAMOWYCH ZNAKÓW KIER. I MIEJSCOWOŚCI</t>
  </si>
  <si>
    <t xml:space="preserve">- Konstrukcje wsporcze dla tablic E-2a i E-1b + fundament </t>
  </si>
  <si>
    <t>- Bramownice dla tablic i znaków uzpełniających</t>
  </si>
  <si>
    <t>Przymocowanie tablic drogowych znaków drogowych odblaskowych o powierzchni do 4,5 m2 do gotowych słupków  (podpór)</t>
  </si>
  <si>
    <t>Przymocowanie tablic drogowych znaków drogowych odblaskowych o powierzchni do 4,5 m2 do gotowych słupków (podpór)</t>
  </si>
  <si>
    <t>RAZEM SYGNALIZACJA ŚWIETLNA</t>
  </si>
  <si>
    <t>OŚWIETLENIE</t>
  </si>
  <si>
    <t>RAZEM BARIERY OCHRONNE</t>
  </si>
  <si>
    <t>RAZEM URZĄDZENIA ZABEZP. RUCH PIESZY I ROWEROWY</t>
  </si>
  <si>
    <t>RAZEM EKRANY AKUSTYCZNE</t>
  </si>
  <si>
    <t xml:space="preserve">Ekrany o wysokości 3.00m                                                                                                                                  </t>
  </si>
  <si>
    <t xml:space="preserve">Ekrany o wysokości 4.00m                                                                                                                                </t>
  </si>
  <si>
    <r>
      <t xml:space="preserve">Ustawienie krawężników kamiennych ulicznych o wymiarach 20x30x100 cm na podsypce piaskowo-cementowej, na ławie z betonu C12/15                                        </t>
    </r>
    <r>
      <rPr>
        <b/>
        <sz val="9"/>
        <rFont val="Arial"/>
        <family val="2"/>
        <charset val="238"/>
      </rPr>
      <t/>
    </r>
  </si>
  <si>
    <r>
      <t xml:space="preserve">Ustawienie krawężników kamiennych ulicznych wtopionych o wymiarach 20x30x100 cm na podsypce piaskowo-cementowej, na ławie z betonu C12/15             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38"/>
      </rPr>
      <t/>
    </r>
  </si>
  <si>
    <t>RAZEM KRAWĘŻNIKI KAMIENNE</t>
  </si>
  <si>
    <r>
      <t xml:space="preserve">Ułożenie ścieków z prefabrykowanych elementów betonowych 60x50x15 na podsypce piaskowej, spoiny wypełnione piaskiem                                                                                             </t>
    </r>
    <r>
      <rPr>
        <b/>
        <sz val="9"/>
        <rFont val="Arial"/>
        <family val="2"/>
        <charset val="238"/>
      </rPr>
      <t/>
    </r>
  </si>
  <si>
    <r>
      <t xml:space="preserve">Ułożenie ścieku z kostki brukowej betonowej grubości 8cm (8x10x20 cm) szarej  na podsypce cementowo - piaskowej 1:4 gr. 5 cm, spoiny wypełnione zaprawą cementową          </t>
    </r>
    <r>
      <rPr>
        <b/>
        <sz val="9"/>
        <rFont val="Arial"/>
        <family val="2"/>
        <charset val="238"/>
      </rPr>
      <t xml:space="preserve">                                                                                                                                        </t>
    </r>
  </si>
  <si>
    <t>RAZEM ŚCIEKI ULICZNE Z PREFABR. ELEMENTÓW BET.</t>
  </si>
  <si>
    <t>RAZEM ŚCIEKI ULICZNE Z BET. KOSTKI BRUKOWEJ</t>
  </si>
  <si>
    <r>
      <t xml:space="preserve">Podbudowa z mieszanki niezwiązanej z kruszywem C90/3 o gr. 15 cm                          </t>
    </r>
    <r>
      <rPr>
        <i/>
        <sz val="9"/>
        <rFont val="Arial"/>
        <family val="2"/>
        <charset val="238"/>
      </rPr>
      <t>obmiar-40x0.6=24.0m2</t>
    </r>
  </si>
  <si>
    <t xml:space="preserve">ustawienie obrzeży betonowych o wymiarach 8x30 cm na podsypce piaskowej, spoiny wypełnione zaprawą cementową                                                                                                                    </t>
  </si>
  <si>
    <t>RAZEM OBRZEŻA BETONOWE</t>
  </si>
  <si>
    <t>Obsianie mieszanką traw nr 1 (teren płaski) wraz z nawożeniem</t>
  </si>
  <si>
    <t xml:space="preserve">Obsianie mieszanką traw nr 2 (skarpa) wraz z nawożeniem </t>
  </si>
  <si>
    <t xml:space="preserve">Zakup i transport ziemi urodzajnej do całkowitej zaprawy dołów pod rośliny  </t>
  </si>
  <si>
    <t xml:space="preserve">Sadzenie drzew liściastych na terenie płaskim, forma pienna wraz z całkowitą zaprawą dołów z zastosowaniem mikoryzy  i hydrożelu </t>
  </si>
  <si>
    <t xml:space="preserve">Sadzenie drzew iglastych na terenie płaskim, forma naturalna wraz z całkowitą zaprawą dołów z zastosowaniem mikoryzy  i hydrożelu </t>
  </si>
  <si>
    <t xml:space="preserve">Sadzenie krzewów liściastych na terenie płaskim wraz z całkowitą zaprawą dołów z zastosowaniem mikoryzy i hydrożelu </t>
  </si>
  <si>
    <r>
      <t xml:space="preserve">Sadzenie krzewów iglastych na terenie płaskim wraz z całkowitą zaprawą dołów z zastosowaniem mikoryzy i hydrożelu </t>
    </r>
    <r>
      <rPr>
        <i/>
        <sz val="9"/>
        <rFont val="Arial"/>
        <family val="2"/>
        <charset val="238"/>
      </rPr>
      <t/>
    </r>
  </si>
  <si>
    <t xml:space="preserve">Sadzenie pnączy na terenie płaskim wraz z całkowitą zaprawą dołów z zastosowaniem mikoryzy i hydrożelu </t>
  </si>
  <si>
    <r>
      <t xml:space="preserve">Odwiezienie ziemi nieurodzajnej z dołów pod rośliny </t>
    </r>
    <r>
      <rPr>
        <i/>
        <sz val="9"/>
        <rFont val="Arial"/>
        <family val="2"/>
        <charset val="238"/>
      </rPr>
      <t xml:space="preserve">   </t>
    </r>
  </si>
  <si>
    <t>Zakup i transport kory drzewnej</t>
  </si>
  <si>
    <t>Ściółkowanie drzew, krzewów warstwą kory na grubość 5 cm</t>
  </si>
  <si>
    <r>
      <t xml:space="preserve">Pielęgnacja drzew liściastych na terenie płaskim, forma pienna </t>
    </r>
    <r>
      <rPr>
        <i/>
        <sz val="9"/>
        <rFont val="Arial"/>
        <family val="2"/>
        <charset val="238"/>
      </rPr>
      <t/>
    </r>
  </si>
  <si>
    <r>
      <t xml:space="preserve">Pielęgnacja drzew iglastych na terenie płaskim, forma naturalna                                             </t>
    </r>
    <r>
      <rPr>
        <i/>
        <sz val="9"/>
        <rFont val="Arial"/>
        <family val="2"/>
        <charset val="238"/>
      </rPr>
      <t xml:space="preserve">            </t>
    </r>
  </si>
  <si>
    <r>
      <t xml:space="preserve">Pielęgnacja krzewów liściastych na terenie płaskim </t>
    </r>
    <r>
      <rPr>
        <i/>
        <sz val="9"/>
        <rFont val="Arial"/>
        <family val="2"/>
        <charset val="238"/>
      </rPr>
      <t/>
    </r>
  </si>
  <si>
    <r>
      <t xml:space="preserve">Pielęgnacja krzewów iglastych na terenie płaskim </t>
    </r>
    <r>
      <rPr>
        <i/>
        <sz val="9"/>
        <rFont val="Arial"/>
        <family val="2"/>
        <charset val="238"/>
      </rPr>
      <t/>
    </r>
  </si>
  <si>
    <r>
      <t xml:space="preserve">Pielęgnacja pnączy na terenie płaskim </t>
    </r>
    <r>
      <rPr>
        <i/>
        <sz val="9"/>
        <rFont val="Arial"/>
        <family val="2"/>
        <charset val="238"/>
      </rPr>
      <t/>
    </r>
  </si>
  <si>
    <r>
      <t xml:space="preserve">Pielęgnacja trawników </t>
    </r>
    <r>
      <rPr>
        <i/>
        <sz val="9"/>
        <rFont val="Arial"/>
        <family val="2"/>
        <charset val="238"/>
      </rPr>
      <t xml:space="preserve"> </t>
    </r>
  </si>
  <si>
    <r>
      <t xml:space="preserve">Zakup i transport otoczaków  </t>
    </r>
    <r>
      <rPr>
        <i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                                    </t>
    </r>
  </si>
  <si>
    <t>RAZEM ZIELEŃ DROGOWA</t>
  </si>
  <si>
    <r>
      <t xml:space="preserve">Odtworzenie ogrodzenia z siatki stalowej ze słupkami, wys. 2.2 m           </t>
    </r>
    <r>
      <rPr>
        <b/>
        <sz val="9"/>
        <rFont val="Arial"/>
        <family val="2"/>
        <charset val="238"/>
      </rPr>
      <t/>
    </r>
  </si>
  <si>
    <t>RAZEM CZĘŚĆ A+B+C</t>
  </si>
  <si>
    <t>Stałe/tracone ścianki szczelne</t>
  </si>
  <si>
    <t>Mechaniczne usunięcie warstwy ziemi urodzajnej</t>
  </si>
  <si>
    <t>Podatek Vat 23%</t>
  </si>
  <si>
    <t>Suma netto</t>
  </si>
  <si>
    <t>Suma brutto</t>
  </si>
  <si>
    <t xml:space="preserve">Wywiezienie nadmiaru humusu </t>
  </si>
  <si>
    <t xml:space="preserve">Rozłożenie otoczaków na rondzie       </t>
  </si>
  <si>
    <t xml:space="preserve">Ustawienie tablic prowadzących ciągłych na poboczu                                              </t>
  </si>
  <si>
    <t>Łożysko stałe
o nośności charakterystycznej N=11500kN</t>
  </si>
  <si>
    <t>Łożysko jednokierunkowo przesuwne
o nośności charakterystycznej N=11500kN</t>
  </si>
  <si>
    <t>Łożysko wielokierunkowo przesuwne
o nośności charakterystycznej N=11500kN</t>
  </si>
  <si>
    <t>Łożysko wielokierunkowo przesuwne
o nośności charakterystycznej N=9500kN</t>
  </si>
  <si>
    <t>Łożysko jednokierunkowo przesuwne
o nośności charakterystycznej N=9500kN</t>
  </si>
  <si>
    <t xml:space="preserve">Ustrój niosący i podpory stal S460 ML         </t>
  </si>
  <si>
    <t xml:space="preserve">sączki podłużne z tworzyw sztucznych o średnicy 160 mm w gruncie kat.I-II, głęb. ułożenia 100 cm                                                                                                                                                                 </t>
  </si>
  <si>
    <t>Rozebranie ław betonowych pod krawężnikami z betonu                              2356m*0.067m2=158m3</t>
  </si>
  <si>
    <t xml:space="preserve">Układanie kabla 3x XRUHAKXS 12/20kV 1x120/50mm2 w rowach kablowych ręcznie </t>
  </si>
  <si>
    <t xml:space="preserve">Układanie kabli o masie do 3.0 kg/m w rurach, pustakach lub kanałach zamkniętych </t>
  </si>
  <si>
    <t xml:space="preserve">Układanie kabli o masie do 2.0 kg/m w budynkach, budowlach lub na estakadach bez mocowania </t>
  </si>
  <si>
    <t xml:space="preserve">Demontaż kabli wielożyłowych o masie 2.0-3.0 kg/m układanych w gruncie kat. III-IV </t>
  </si>
  <si>
    <r>
      <t xml:space="preserve">wykonanie nawierzchni z  mieszanki mineralno - asfaltowej, warstwa ścieralna, grubość do 4cm,                   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38"/>
      </rPr>
      <t xml:space="preserve">-AC 8, warstwa grubości 4 cm </t>
    </r>
  </si>
  <si>
    <t>TABELA ELEMENTÓW ROZLICZENIOWYCH</t>
  </si>
  <si>
    <t xml:space="preserve">Układanie kabla 3x XRUHAKXS 12/20kV 1x240/50mm2 w rowach kablowych ręcznie </t>
  </si>
  <si>
    <r>
      <t xml:space="preserve">Wykonanie nawierzchni z mieszanki SMA, grubość warstwy 4 cm           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38"/>
      </rPr>
      <t/>
    </r>
  </si>
  <si>
    <t>Karczowanie drzew o śr. &lt; 16 cm, z utrudnieniami</t>
  </si>
  <si>
    <t>Karczowanie drzew o śr. 16 - 25 cm, z utrudnieniami</t>
  </si>
  <si>
    <t>Karczowanie drzew o śr. 26 - 35 cm, z utrudnieniami</t>
  </si>
  <si>
    <t>Karczowanie drzew o śr. 36 - 45 cm, z utrudnieniami</t>
  </si>
  <si>
    <t>Karczowanie drzew o śr. 46 - 55 cm, z utrudnieniami</t>
  </si>
  <si>
    <t>Karczowanie drzew o śr. 56 - 65 cm, z utrudnieniami</t>
  </si>
  <si>
    <t>Karczowanie drzew o śr. 66 - 75 cm, z utrudnieniami</t>
  </si>
  <si>
    <t>Karczowanie drzew o śr. &gt; 76 cm, z utrudnieniami</t>
  </si>
  <si>
    <t xml:space="preserve">Ścinanie pni o śr. &lt; 16 cm, z utrudnieniami </t>
  </si>
  <si>
    <t xml:space="preserve">Ścinanie pni o śr. 16 - 25 cm, z utrudnieniami </t>
  </si>
  <si>
    <t xml:space="preserve">Ścinanie pni o śr. 46 - 55 cm, z utrudnieniami </t>
  </si>
  <si>
    <t xml:space="preserve">Układanie rur ochronnych z PCW o średnicy do 140 mm w wykopie - rura osłonowa HDPE 160/9,1 na rurociągu </t>
  </si>
  <si>
    <t xml:space="preserve">Układanie rur ochronnych z PCW o średnicy do 140 mm w wykopie - rura osłonowa HDPEp 160/9,1 na rurociągu </t>
  </si>
  <si>
    <t>RAZEM ŚCINANIE WYWÓZ DŁUŻYC, KARPIN I GAŁĘZI</t>
  </si>
  <si>
    <t>Demontaż słupów żelbetowych linii NN podwójny-słup 2xŻN 8m
słup 2xŻN 8m</t>
  </si>
  <si>
    <t>Demontaż słupów żelbetowych linii NN podwójny-słup 2xŻN 10m
słup 2xŻN 10m</t>
  </si>
  <si>
    <t>Roboty kablowe nn</t>
  </si>
  <si>
    <t>Wykonanie przepustów pod drogami i torami prostoliniowo, przeciskiem hydraulicznym
z powrotnym wciąganiem rur HDPE śr. 110 mm - kat.gr. III-IV -
dod.za każdy 1 m pow. 10</t>
  </si>
  <si>
    <t>Montaż i stawianie słupów oświetleniowych o masie do 100 kg                                                       Słup stalowy oc. h=10m posadowienie typu G
Słup stalowy oc. h=10m posadowienie typu G</t>
  </si>
  <si>
    <t xml:space="preserve">Zasypywanie rowów dla kabli wykonanych ręcznie w gruncie kat. III </t>
  </si>
  <si>
    <t>Ułożenie rur osłonowych z PCW o śr.do 140 mm RHDPEk 50</t>
  </si>
  <si>
    <t>Ułożenie rur osłonowych z PCW o śr.do 140 mm RHDPEk 75</t>
  </si>
  <si>
    <t>Ułożenie rur osłonowych z PCW o śr.do 140 mm RHDPEk 110</t>
  </si>
  <si>
    <t>Ułożenie rur osłonowych z PCW o śr.do 140 mm RHDPE 75 UV - dł. 3 m</t>
  </si>
  <si>
    <r>
      <t xml:space="preserve">Ława betonowa z oporem z betonu C20/25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9"/>
        <rFont val="Arial"/>
        <family val="2"/>
        <charset val="238"/>
      </rPr>
      <t xml:space="preserve">                                                                                                </t>
    </r>
  </si>
  <si>
    <t>KABLOWE LINIE ENERGETYCZNE ŚREDNIEGO NAPIĘCIA</t>
  </si>
  <si>
    <t>KOLIZJA 1SN</t>
  </si>
  <si>
    <t>RAZEM KOLIZJA 1 SN</t>
  </si>
  <si>
    <t>KOLIZJA 2SN</t>
  </si>
  <si>
    <t>RAZEM KOLIZJA 2 SN</t>
  </si>
  <si>
    <t>KOLIZJA 3SN</t>
  </si>
  <si>
    <t>RAZEM  KOLIZJA 3 SN</t>
  </si>
  <si>
    <t>KOLIZJA 4SN</t>
  </si>
  <si>
    <t>RAZEM  KOLIZJA 4 SN</t>
  </si>
  <si>
    <t>RAZEM KABLOWE LINIE ENERGETYCZNE ŚREDNIEGO NAPIĘCIA</t>
  </si>
  <si>
    <t>KABLOWE LINIE ENERGETYCZNE NISKIEGO NAPIĘCIA</t>
  </si>
  <si>
    <t>KOLIZJA 1NN  SK4-0/4 - WK8</t>
  </si>
  <si>
    <t xml:space="preserve">RAZEM KOLIZJA 1NN SK4-0/4-WK8 </t>
  </si>
  <si>
    <t>KOLIZJA 2NN  ZASILANIE ZK1x-1P</t>
  </si>
  <si>
    <t xml:space="preserve">RAZEM KOLIZJA 2NN  ZASILANIE ZK1x-1P </t>
  </si>
  <si>
    <t>KOLIZJA 3NN  ST Piwna - szafa nr 1 - szafa nr 2</t>
  </si>
  <si>
    <t xml:space="preserve">RAZEM KOLIZJA 3NN  ST Piwna - szafa nr 1 - szafa nr 2 </t>
  </si>
  <si>
    <t>KOLIZJA 4NN  Szafa nr 2 - słup nr 1 - szafa nr 4</t>
  </si>
  <si>
    <t xml:space="preserve">RAZEM KOLIZJA 4NN Szafa nr 2 - słup nr 1 - szafa nr 4 </t>
  </si>
  <si>
    <t>KOLIZJA 5NN  ST Piwna - szafa nr 3</t>
  </si>
  <si>
    <t xml:space="preserve">RAZEM KOLIZJA 5NN  ST Piwna - szafa nr 3 </t>
  </si>
  <si>
    <t xml:space="preserve">KOLIZJA 6NN  Słup nr 1 - Słup nr 2  </t>
  </si>
  <si>
    <t xml:space="preserve">RAZEM KOLIZJA 6NN  Słup nr 1 - Słup nr 2   </t>
  </si>
  <si>
    <t>DEMONTAŻ LINII NAPOWIETRZNYCH I KABLOWYCH NN-0,4 KV</t>
  </si>
  <si>
    <t xml:space="preserve">RAZEM DEMONTAŻ LINII NAPOWIETRZNYCH I KABLOWYCH NN-0,4 KV </t>
  </si>
  <si>
    <t>RAZEM BUDOWA KABLOWE LINIE ENERGETYCZNE NISKIEGO NAPIĘCIA</t>
  </si>
  <si>
    <t xml:space="preserve">Układanie kabla 3 x XRUHAKXS 12/20kV 1x120/50mm2 w rowach kablowych ręcznie </t>
  </si>
  <si>
    <t>D-07.06.01A</t>
  </si>
  <si>
    <t>Ogrodzenia przy posesjach przydrożnych</t>
  </si>
  <si>
    <t>M.11.03.01.</t>
  </si>
  <si>
    <t>D-02.01.01A</t>
  </si>
  <si>
    <t>Wzmocnienie podłoża gruntowego poprzez wymianę gruntów słabonośnych</t>
  </si>
  <si>
    <t>Wymiana gruntów słabonośnych</t>
  </si>
  <si>
    <t>dwukierunkowa geosiatka polipropylenowa 30x30kN/m</t>
  </si>
  <si>
    <t>jednokierunkowa geosiatka poliestrowa Rb,d=100kN/m</t>
  </si>
  <si>
    <t xml:space="preserve">kruszywo naturalne 0/31mm </t>
  </si>
  <si>
    <t>D-02.01.01B</t>
  </si>
  <si>
    <t>D-02.01.01D</t>
  </si>
  <si>
    <t>lekkie kruszywo ceramiczne - keramzyt 8/10-20mm</t>
  </si>
  <si>
    <t>dwukierunkowa geotkanina poliestrowa 120x120kN/m</t>
  </si>
  <si>
    <t>Wzmocnienie powierzchniowe-materac odciążający z lekkiego kruszywa ceramicznego</t>
  </si>
  <si>
    <t>D-02.03.01A</t>
  </si>
  <si>
    <t>Zbrojenie skarp nasypów geosyntetykami</t>
  </si>
  <si>
    <t>jednokierunkowa geosiatka poliestrowa Rb,d=35kN/m</t>
  </si>
  <si>
    <t>RAZEM WZMOCNIENIE PODŁOŻA GRUNTOWEGO POPRZEZ WYMIANĘ GRUNTÓW SŁABONOŚNYCH</t>
  </si>
  <si>
    <t>Wzmocnienie powierzchniowe-warstwa kruszywa zbrojona geosyntetykami</t>
  </si>
  <si>
    <t>RAZEM WZMOCNIENIE POWIERZCHNIOWE-MATERAC ODCIĄŻAJĄCY Z KRUSZYWA CERAMICZNEGO</t>
  </si>
  <si>
    <t>RAZEM ZBROJENIE SKARP NASYPÓW GEOSYNTETYKAMI</t>
  </si>
  <si>
    <t>Karczowanie krzewów wraz z oczyszczeniem terenu</t>
  </si>
  <si>
    <t>Zabezpieczenie drzew i krzewów podczas budowy</t>
  </si>
  <si>
    <t>zabezpieczenie drzew na okres wykonywania robót</t>
  </si>
  <si>
    <t>zabezpieczenie grup drzew na okres wykonywania robót</t>
  </si>
  <si>
    <t>mb</t>
  </si>
  <si>
    <t xml:space="preserve">Wywożenie gałęzi                                                                      </t>
  </si>
  <si>
    <t xml:space="preserve">Wywożenie dłużyc na odl. do 2km                                                                                                                               </t>
  </si>
  <si>
    <t>Wywożenie dłużyc-dodatek na dalsze 0,5 km  wywozu</t>
  </si>
  <si>
    <t xml:space="preserve">Wywożenie karpiny na odl. do 2 km                                                                                                                   </t>
  </si>
  <si>
    <t>Wywożenie karpiny i gałęzi-dodatek za dalsze 0.5 km wywozu</t>
  </si>
  <si>
    <t>RAZEM OGRODZENIA PRZY POSESJACH PRZYDROŻNYCH</t>
  </si>
  <si>
    <t>RAZEM ZABEZPIECZENIE DRZEW I KRZEWÓW PODCZAS BUDOWY</t>
  </si>
  <si>
    <t>Rozbudowa skrzyżowania ul. Floriana Krygiera z ul. Granitową z przedłużeniem do autostrady A6                                                                                                                                                                                                                                                                             pt. Przebudowa skrzyżowania ul. Floriana Krygiera z  ul. Granitową z przedłużeniem do autostrady A6                                                                                                                                                                                                                 ETAP III</t>
  </si>
  <si>
    <t>ryczałt - nie więcej niż 0,5%                 wartości robót</t>
  </si>
  <si>
    <t>RAZEM BUDOWA KABLOWE LINIE ENERGETYCZNE ŚREDNIEGO I NISKIEGO NAPIĘCIA</t>
  </si>
  <si>
    <t>ryczałt - nie więcej niż 0,3%                 wartości robót</t>
  </si>
  <si>
    <t xml:space="preserve">Wykonanie poboczy gruntowych, warstwa umocnienia z mieszanki niezwiązanej z kruszywem C90/3 o gr. 12 cm                                                                                                                                                            </t>
  </si>
  <si>
    <r>
      <rPr>
        <sz val="9"/>
        <color rgb="FFFF0000"/>
        <rFont val="Arial"/>
        <family val="2"/>
        <charset val="238"/>
      </rPr>
      <t xml:space="preserve">Bariera ochronna stalowa H1 W3A   </t>
    </r>
    <r>
      <rPr>
        <sz val="9"/>
        <rFont val="Arial"/>
        <family val="2"/>
        <charset val="238"/>
      </rPr>
      <t xml:space="preserve">                                                                                                                       </t>
    </r>
  </si>
  <si>
    <t>Bariera H2 W2 B</t>
  </si>
  <si>
    <t>1157a</t>
  </si>
  <si>
    <t>1157b</t>
  </si>
  <si>
    <t>Demontaż rurociągu 3xHDPE 40</t>
  </si>
  <si>
    <t>Demontaż kabli światłowod. 36J+12J z kanalizacji</t>
  </si>
  <si>
    <t>1169a</t>
  </si>
  <si>
    <t>1169b</t>
  </si>
  <si>
    <t>Demontaż rurociągu 1xHDPE 40</t>
  </si>
  <si>
    <t>Demontaż studni SKR-1</t>
  </si>
  <si>
    <t>1182a</t>
  </si>
  <si>
    <t>1182b</t>
  </si>
  <si>
    <t>1182c</t>
  </si>
  <si>
    <t>Demontaż kabli światłowod. 48J z kanalizacji</t>
  </si>
  <si>
    <t>1194a</t>
  </si>
  <si>
    <t>1194b</t>
  </si>
  <si>
    <t>Demontaż rurociągu 4xHDPE 40</t>
  </si>
  <si>
    <t>Demontaż kabli światłowod. 72J z kanalizacji</t>
  </si>
  <si>
    <t>1205a</t>
  </si>
  <si>
    <t>1205b</t>
  </si>
  <si>
    <t>1205c</t>
  </si>
  <si>
    <t>Demontaż kanalizacji kablowej z rur PCW 110</t>
  </si>
  <si>
    <t>Demontaż kabli światłowod. 12J i 48J z kanalizacji</t>
  </si>
  <si>
    <t>1233a</t>
  </si>
  <si>
    <t>1233b</t>
  </si>
  <si>
    <t>1233c</t>
  </si>
  <si>
    <t>1233d</t>
  </si>
  <si>
    <t>1233e</t>
  </si>
  <si>
    <t>1233f</t>
  </si>
  <si>
    <t>1233g</t>
  </si>
  <si>
    <t>1233h</t>
  </si>
  <si>
    <t>1233i</t>
  </si>
  <si>
    <t>1233j</t>
  </si>
  <si>
    <t>1233k</t>
  </si>
  <si>
    <t>Demontaż kanalizacji kablowej z rur PCW 5x110</t>
  </si>
  <si>
    <t>Demontaż kanalizacji kablowej z rur PCW 3x110</t>
  </si>
  <si>
    <t>Demontaż kanalizacji kablowej z rur PCW 2x110</t>
  </si>
  <si>
    <t>Demontaż rurociągu 2xHDPE 32</t>
  </si>
  <si>
    <t>Demontaż kabli światłowod. 288J z kanalizacji</t>
  </si>
  <si>
    <t>Demontaż kabli światłowod. 18J z kanalizacji</t>
  </si>
  <si>
    <t>Demontaż kabli wypełnionych ułożonych w kanal.kablowej o 300 parach</t>
  </si>
  <si>
    <t>Demontaż kabli wypełnionych ułożonych w kanal.kablowej o 100 parach</t>
  </si>
  <si>
    <t>Demontaż kabli wypełnionych ułożonych w kanal.kablowej o 50 parach</t>
  </si>
  <si>
    <t>Demontaż kabli wypełnionych ułożonych w kanal.kablowej o 30 parach</t>
  </si>
  <si>
    <t>1233l</t>
  </si>
  <si>
    <t>1247a</t>
  </si>
  <si>
    <t>1247b</t>
  </si>
  <si>
    <t>1247c</t>
  </si>
  <si>
    <t>1247d</t>
  </si>
  <si>
    <t>Demontaż rurociągu na głębokości 1 m w wykopie wykonanym koparkami
łyżkowymi w gruncie kat.III-IV - 7xHDPE 40</t>
  </si>
  <si>
    <t>Demontaż kabli światłowod. 24J z kanalizacji</t>
  </si>
  <si>
    <t>Rozbiórka budynku A-12  - powierzchnia zabudowy 8,80 m2</t>
  </si>
  <si>
    <t>Rozbiórka budynku C-3  - powierzchnia zabudowy 90,80 m2</t>
  </si>
  <si>
    <t>Rozbiórka budynku D-1  - powierzchnia zabudowy 16,50 m2</t>
  </si>
  <si>
    <t>Montaż złączy przelotowych na kablach światłowodowych tubowych ułożonych w kanalizacji kablowej /mufa zapinana /1 spajany światłow.</t>
  </si>
  <si>
    <t>Montaż złączy przelotowych na kablach światłowodowych tubowych ułożonych w kanalizacji kablowej /mufa zapinana /każdy nast.spajany światłow.</t>
  </si>
  <si>
    <t>1169c</t>
  </si>
  <si>
    <t>Budowa rurociągu na głębokości 1 m w wykopie wykonanym koparkami łyżkowymi w gruncie kat.III-IV - 1 rura HDPE 40 mm w rurociągu - przełożenie</t>
  </si>
  <si>
    <t>1169d</t>
  </si>
  <si>
    <t>Wyciąganie kabla o śr. do 30 mm w powłoce termoplast.z kanal.kablow.</t>
  </si>
  <si>
    <t>1169e</t>
  </si>
  <si>
    <t>Wciąganie kabli światłowod.do kanalizacji wtórnej z rur HDPE 32 mm bez warstwy poślizgowej metodą pneumatyczną strumieniową</t>
  </si>
  <si>
    <t>846a</t>
  </si>
  <si>
    <t>Montaż sygnalizatorów na konsoli 1*200 O</t>
  </si>
  <si>
    <t>Montaż wideodetektora</t>
  </si>
  <si>
    <t>877a</t>
  </si>
  <si>
    <t>882a</t>
  </si>
  <si>
    <t>882b</t>
  </si>
  <si>
    <t>Demontaż istniejącej sygnalizacji świetlnej</t>
  </si>
  <si>
    <t>884a</t>
  </si>
  <si>
    <t>Montaż złącza kablowego z wyposażeniem</t>
  </si>
  <si>
    <r>
      <t>Ustawienie poręczy ochronnych sztywnych z pochwytem i poręczami z rur stalowych o rozstawie słupków z rur co</t>
    </r>
    <r>
      <rPr>
        <sz val="9"/>
        <color rgb="FFFF0000"/>
        <rFont val="Arial"/>
        <family val="2"/>
        <charset val="238"/>
      </rPr>
      <t xml:space="preserve"> 2.0 m </t>
    </r>
  </si>
  <si>
    <r>
      <t xml:space="preserve">Ustawnienie balustrad ochronnych z rur stalowych  z pochwytem i poręczami z rur stalowych o rozstawie słupków z rur co </t>
    </r>
    <r>
      <rPr>
        <sz val="9"/>
        <color rgb="FFFF0000"/>
        <rFont val="Arial"/>
        <family val="2"/>
        <charset val="238"/>
      </rPr>
      <t xml:space="preserve">2.0 m     </t>
    </r>
    <r>
      <rPr>
        <sz val="9"/>
        <rFont val="Arial"/>
        <family val="2"/>
        <charset val="238"/>
      </rPr>
      <t xml:space="preserve">                                                                                  </t>
    </r>
    <r>
      <rPr>
        <b/>
        <sz val="9"/>
        <rFont val="Arial"/>
        <family val="2"/>
        <charset val="238"/>
      </rPr>
      <t/>
    </r>
  </si>
  <si>
    <t>Wykonanie pętli indukcyjnych w jezdni - 8 zwojowych - 2x1</t>
  </si>
  <si>
    <t>Wykonanie pętli indukcyjnych w jezdni - 7 zwojowych - skośnych</t>
  </si>
  <si>
    <t>Wykonanie pętli indukcyjnych w jezdni - 3 zwojowych - 8x1</t>
  </si>
  <si>
    <t>Połaczenia wyrównawcze</t>
  </si>
  <si>
    <t>884b</t>
  </si>
  <si>
    <t>1,1 1,2 1,3 1,4</t>
  </si>
  <si>
    <t>Montaż masztów niskich ( z listwami zaciskowymi) wraz z robotami ziemnymi i towarzyszącymi, z badanimi skuteczności ochrony przeciwporażeniowej</t>
  </si>
  <si>
    <t>2,1 2,2 2,3 2,4 2,5 2,6 2,7 2,8 2,12</t>
  </si>
  <si>
    <t>Wykonanie połączeń wyrównawczych przewodem DY 4</t>
  </si>
  <si>
    <t>Montaż masztów wysokich o wysięgu L=12,0m, wraz z listwami zaciskowymi, robotami ziemnymi i towarzyszącymi w tym roboty fundamentowe i układanie rur osłonowych w fundamencie wraz z wykonaniem badań ochrony przeciporażeniowej</t>
  </si>
  <si>
    <t>Montaż masztów wysokich o wysięgu L=10,5m, wraz z listwami zaciskowymi, robotami ziemnymi i towarzyszącymi w tym roboty fundamentowe i układanie rur osłonowych w fundamencie wraz z wykonaniem badań ochrony przeciporażeniowej</t>
  </si>
  <si>
    <t>Montaż masztów wysokich o wysięgu L=8,5m, wraz z listwami zaciskowymi, robotami ziemnymi i towarzyszącymi w tym roboty fundamentowe i układanie rur osłonowych w fundamencie wraz z wykonaniem badań ochrony przeciporażeniowej</t>
  </si>
  <si>
    <t>Montaż masztów wysokich o wysięgu L=6,0m, wraz z listwami zaciskowymi, robotami ziemnymi i towarzyszącymi w tym roboty fundamentowe i układanie rur osłonowych w fundamencie wraz z wykonaniem badań ochrony przeciporażeniowej</t>
  </si>
  <si>
    <t>4a</t>
  </si>
  <si>
    <t>9.1</t>
  </si>
  <si>
    <r>
      <t xml:space="preserve">Przebudowa sieci gazowych Dn 315 PE </t>
    </r>
    <r>
      <rPr>
        <sz val="9"/>
        <color rgb="FFFF0000"/>
        <rFont val="Arial"/>
        <family val="2"/>
        <charset val="238"/>
      </rPr>
      <t>- ułożenie w wykopie</t>
    </r>
  </si>
  <si>
    <t>1263a</t>
  </si>
  <si>
    <r>
      <t>Przebudowa sieci gazowych Dn 300 stal (323,9mm×7,1mm) -</t>
    </r>
    <r>
      <rPr>
        <sz val="9"/>
        <color rgb="FFFF0000"/>
        <rFont val="Arial"/>
        <family val="2"/>
        <charset val="238"/>
      </rPr>
      <t xml:space="preserve"> ułożenie w wykopie</t>
    </r>
  </si>
  <si>
    <t>1265a</t>
  </si>
  <si>
    <t>1265b</t>
  </si>
  <si>
    <t>1265c</t>
  </si>
  <si>
    <t>11.1</t>
  </si>
  <si>
    <t>11.2</t>
  </si>
  <si>
    <t>11.3</t>
  </si>
  <si>
    <t>Przebudowa sieci gazowych Dn 300 stal (323,9mm×7,1mm) - ułożenie na nowobudowanym pomoście pod estakadą</t>
  </si>
  <si>
    <t>Przebudowa sieci gazowych Dn 300 stal (323,9mm×7,1mm) - ułożenie na istniejącym pomoście pod estakadą</t>
  </si>
  <si>
    <t>Przebudowa sieci gazowych Dn 300 stal (323,9mm×7,1mm) - ułożenie na istniejącym pomoście pod mostem Gryfitów</t>
  </si>
  <si>
    <t>1266a</t>
  </si>
  <si>
    <t>1266b</t>
  </si>
  <si>
    <t>1266c</t>
  </si>
  <si>
    <t>12.1</t>
  </si>
  <si>
    <t>12.2</t>
  </si>
  <si>
    <t>12.3</t>
  </si>
  <si>
    <r>
      <t xml:space="preserve">Przebudowa sieci gazowych Dn 500 stal (508,0mm×11,0mm) - </t>
    </r>
    <r>
      <rPr>
        <sz val="9"/>
        <color rgb="FFFF0000"/>
        <rFont val="Arial"/>
        <family val="2"/>
        <charset val="238"/>
      </rPr>
      <t>ułożenie w wykopie</t>
    </r>
  </si>
  <si>
    <t>Przebudowa sieci gazowych Dn 500 stal (508,0mm×11,0mm) - ułożenie na nowobudowanym pomoście pod estakadą</t>
  </si>
  <si>
    <t>Przebudowa sieci gazowych Dn 500 stal (508,0mm×11,0mm) - ułożenie na istniejącym pomoście pod estakadą</t>
  </si>
  <si>
    <t>Przebudowa sieci gazowych Dn 500 stal (508,0mm×11,0mm) - ułożenie na istniejącym pomoście pod mostem Gryfitów</t>
  </si>
  <si>
    <r>
      <t xml:space="preserve">- wykonanie podbudowy z betonu cementowego C16/20, gr. warstwy po zagęszczeniu       20 cm, zbrojoną siatką o boku 10 cm z prętów </t>
    </r>
    <r>
      <rPr>
        <sz val="9"/>
        <color rgb="FFFF0000"/>
        <rFont val="Symbol"/>
        <family val="1"/>
        <charset val="2"/>
      </rPr>
      <t>f</t>
    </r>
    <r>
      <rPr>
        <sz val="8.1"/>
        <color rgb="FFFF0000"/>
        <rFont val="Arial"/>
        <family val="2"/>
        <charset val="238"/>
      </rPr>
      <t xml:space="preserve"> 10mm, ułożoną w 1/3 wysokości warstwy od dołu</t>
    </r>
    <r>
      <rPr>
        <sz val="9"/>
        <color rgb="FFFF000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</si>
  <si>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782a</t>
  </si>
  <si>
    <t>Wykonanie nawierzchni z kostki kaeminnej o grubości 18 cm spoinowanej do wysokości  2/3 z mieszanki cementowo-piaskowej 5cm, pozostała wysokość masa zalewowa na gorąco</t>
  </si>
  <si>
    <t>Badania uzupełniające geotechniczne</t>
  </si>
  <si>
    <t>M-12.00.03</t>
  </si>
  <si>
    <t>Zbrojenie oczepu stalą A-IIIN</t>
  </si>
  <si>
    <t>M-13.01.03</t>
  </si>
  <si>
    <t>Wykonanie oczepu na ściance szczelnej z betonu C30/37</t>
  </si>
  <si>
    <t>M-14.02.01</t>
  </si>
  <si>
    <t>Zabezpieczenie antykorozyjne stali</t>
  </si>
  <si>
    <t>M-19.01.04</t>
  </si>
  <si>
    <t>Balustrada ochronna dla pieszych mocowana do oczepu</t>
  </si>
  <si>
    <t>M-20.01.10</t>
  </si>
  <si>
    <t>Zabezpieczenia antykorozyjne betonu</t>
  </si>
  <si>
    <t>RAZEM INNE OBIEKTY INŻYNIERSKIE</t>
  </si>
  <si>
    <t>Przebudowa sieci gazowych Dn 315 PE - ułożenie przewiertem sterowanym</t>
  </si>
  <si>
    <t>mb.</t>
  </si>
  <si>
    <t>Wykonanie rowu stokowego z elementów betonowych na podsypce cem.-piaskowej gr. 5 cm</t>
  </si>
  <si>
    <t>794a</t>
  </si>
  <si>
    <t>D-10.10.02</t>
  </si>
  <si>
    <t>Nawierzchnia z płyt wskaźnikowych</t>
  </si>
  <si>
    <t>Ułożenie płyt chdonikowych wskaźnikowych o wym. 30x30x8 cm na podsypce piaskowej, spoiny wypełnione piaskiem</t>
  </si>
  <si>
    <t>978a</t>
  </si>
</sst>
</file>

<file path=xl/styles.xml><?xml version="1.0" encoding="utf-8"?>
<styleSheet xmlns="http://schemas.openxmlformats.org/spreadsheetml/2006/main">
  <numFmts count="18">
    <numFmt numFmtId="6" formatCode="#,##0\ &quot;zł&quot;;[Red]\-#,##0\ &quot;zł&quot;"/>
    <numFmt numFmtId="42" formatCode="_-* #,##0\ &quot;zł&quot;_-;\-* #,##0\ &quot;zł&quot;_-;_-* &quot;-&quot;\ &quot;zł&quot;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&quot; F&quot;_);[Red]\(#,##0&quot; F&quot;\)"/>
    <numFmt numFmtId="165" formatCode="_-* #,##0.00\ [$€-1]_-;\-* #,##0.00\ [$€-1]_-;_-* &quot;-&quot;??\ [$€-1]_-"/>
    <numFmt numFmtId="166" formatCode="#,##0.00000"/>
    <numFmt numFmtId="167" formatCode="#,##0;[Red]\-#,##0"/>
    <numFmt numFmtId="168" formatCode="_ * #,##0.00_ ;_ * \-#,##0.00_ ;_ * &quot;-&quot;??_ ;_ @_ "/>
    <numFmt numFmtId="169" formatCode="_-&quot;L&quot;* #,##0.00_-;\-&quot;L&quot;* #,##0.00_-;_-&quot;L&quot;* &quot;-&quot;??_-;_-@_-"/>
    <numFmt numFmtId="170" formatCode="_-* #,##0\ _P_t_s_-;\-* #,##0\ _P_t_s_-;_-* &quot;-&quot;\ _P_t_s_-;_-@_-"/>
    <numFmt numFmtId="171" formatCode="&quot;$&quot;____######0_);[Red]\(&quot;$&quot;____#####0\)"/>
    <numFmt numFmtId="172" formatCode="_(#\ ##,000\ &quot;zł&quot;_);_(\ \(#\ ##,000\ &quot;zł&quot;\);_(&quot;-&quot;??\ &quot;zł&quot;_);_(@_)"/>
    <numFmt numFmtId="173" formatCode="0.000"/>
    <numFmt numFmtId="174" formatCode="#,##0.0"/>
    <numFmt numFmtId="175" formatCode="#,##0.000"/>
    <numFmt numFmtId="176" formatCode="_ * #,##0_ ;_ * \-#,##0_ ;_ * &quot;-&quot;_ ;_ @_ "/>
    <numFmt numFmtId="177" formatCode="0.0"/>
  </numFmts>
  <fonts count="97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0"/>
      <name val="PL Times New Roman"/>
    </font>
    <font>
      <sz val="10"/>
      <name val="PL Courier New"/>
    </font>
    <font>
      <sz val="11"/>
      <color indexed="8"/>
      <name val="Calibri"/>
      <family val="2"/>
      <charset val="238"/>
    </font>
    <font>
      <sz val="10"/>
      <name val="Times New Roman CE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10"/>
      <name val="Arial CE"/>
      <family val="2"/>
      <charset val="238"/>
    </font>
    <font>
      <sz val="10"/>
      <name val="Helv"/>
      <charset val="204"/>
    </font>
    <font>
      <sz val="10"/>
      <name val="Helv"/>
      <family val="2"/>
      <charset val="238"/>
    </font>
    <font>
      <sz val="10"/>
      <name val="Courier"/>
      <family val="3"/>
    </font>
    <font>
      <sz val="11"/>
      <color indexed="8"/>
      <name val="Czcionka tekstu podstawowego"/>
      <charset val="238"/>
    </font>
    <font>
      <sz val="11"/>
      <color indexed="9"/>
      <name val="Czcionka tekstu podstawowego"/>
      <charset val="238"/>
    </font>
    <font>
      <sz val="11"/>
      <color indexed="20"/>
      <name val="Czcionka tekstu podstawowego"/>
      <charset val="238"/>
    </font>
    <font>
      <b/>
      <sz val="11"/>
      <color indexed="13"/>
      <name val="Czcionka tekstu podstawowego"/>
      <charset val="238"/>
    </font>
    <font>
      <b/>
      <sz val="11"/>
      <color indexed="9"/>
      <name val="Czcionka tekstu podstawowego"/>
      <charset val="238"/>
    </font>
    <font>
      <sz val="10"/>
      <color indexed="22"/>
      <name val="Arial"/>
      <family val="2"/>
      <charset val="238"/>
    </font>
    <font>
      <sz val="10"/>
      <name val="Tahoma"/>
      <family val="2"/>
      <charset val="238"/>
    </font>
    <font>
      <i/>
      <sz val="11"/>
      <color indexed="23"/>
      <name val="Czcionka tekstu podstawowego"/>
      <charset val="238"/>
    </font>
    <font>
      <b/>
      <sz val="11"/>
      <color indexed="10"/>
      <name val="Arial CE"/>
      <family val="2"/>
      <charset val="238"/>
    </font>
    <font>
      <sz val="11"/>
      <color indexed="17"/>
      <name val="Czcionka tekstu podstawowego"/>
      <charset val="238"/>
    </font>
    <font>
      <sz val="8"/>
      <name val="Arial"/>
      <family val="2"/>
    </font>
    <font>
      <b/>
      <sz val="15"/>
      <color indexed="18"/>
      <name val="Czcionka tekstu podstawowego"/>
      <charset val="238"/>
    </font>
    <font>
      <b/>
      <sz val="13"/>
      <color indexed="18"/>
      <name val="Czcionka tekstu podstawowego"/>
      <charset val="238"/>
    </font>
    <font>
      <b/>
      <sz val="11"/>
      <color indexed="18"/>
      <name val="Czcionka tekstu podstawowego"/>
      <charset val="238"/>
    </font>
    <font>
      <u/>
      <sz val="10"/>
      <color indexed="12"/>
      <name val="MS Sans Serif"/>
      <family val="2"/>
      <charset val="238"/>
    </font>
    <font>
      <sz val="9"/>
      <name val="Arial CE"/>
      <family val="2"/>
      <charset val="238"/>
    </font>
    <font>
      <sz val="11"/>
      <color indexed="18"/>
      <name val="Czcionka tekstu podstawowego"/>
      <charset val="238"/>
    </font>
    <font>
      <sz val="11"/>
      <color indexed="18"/>
      <name val="Calibri"/>
      <family val="2"/>
      <charset val="238"/>
    </font>
    <font>
      <sz val="11"/>
      <color indexed="13"/>
      <name val="Czcionka tekstu podstawowego"/>
      <charset val="238"/>
    </font>
    <font>
      <b/>
      <sz val="13"/>
      <color indexed="62"/>
      <name val="Czcionka tekstu podstawowego"/>
      <family val="2"/>
      <charset val="238"/>
    </font>
    <font>
      <b/>
      <sz val="11"/>
      <color indexed="62"/>
      <name val="Czcionka tekstu podstawowego"/>
      <family val="2"/>
      <charset val="238"/>
    </font>
    <font>
      <sz val="11"/>
      <color indexed="16"/>
      <name val="Czcionka tekstu podstawowego"/>
      <charset val="238"/>
    </font>
    <font>
      <sz val="10"/>
      <name val="Times New Roman CE"/>
      <charset val="238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zcionka tekstu podstawowego"/>
      <charset val="238"/>
    </font>
    <font>
      <sz val="10"/>
      <color indexed="8"/>
      <name val="Arial"/>
      <family val="2"/>
    </font>
    <font>
      <b/>
      <sz val="11"/>
      <name val="Tahoma"/>
      <family val="2"/>
      <charset val="238"/>
    </font>
    <font>
      <sz val="8"/>
      <name val="Arial CE"/>
      <family val="2"/>
      <charset val="238"/>
    </font>
    <font>
      <b/>
      <sz val="18"/>
      <color indexed="18"/>
      <name val="Cambria"/>
      <family val="1"/>
      <charset val="238"/>
    </font>
    <font>
      <b/>
      <sz val="18"/>
      <color indexed="62"/>
      <name val="Cambria"/>
      <family val="2"/>
      <charset val="238"/>
    </font>
    <font>
      <b/>
      <u/>
      <sz val="10"/>
      <name val="Times New Roman"/>
      <family val="1"/>
      <charset val="238"/>
    </font>
    <font>
      <sz val="11"/>
      <color indexed="10"/>
      <name val="Czcionka tekstu podstawowego"/>
      <charset val="238"/>
    </font>
    <font>
      <sz val="10"/>
      <name val="Arial"/>
      <family val="2"/>
      <charset val="238"/>
    </font>
    <font>
      <sz val="10"/>
      <name val="Pl Courier New"/>
      <charset val="238"/>
    </font>
    <font>
      <vertAlign val="subscript"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Arial"/>
      <family val="2"/>
      <charset val="238"/>
    </font>
    <font>
      <sz val="9"/>
      <color indexed="8"/>
      <name val="Arial"/>
      <family val="2"/>
      <charset val="238"/>
    </font>
    <font>
      <sz val="10"/>
      <name val="Arial"/>
      <family val="2"/>
    </font>
    <font>
      <sz val="10"/>
      <name val="PL Times New Roman"/>
      <charset val="238"/>
    </font>
    <font>
      <b/>
      <i/>
      <sz val="9"/>
      <color indexed="12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FF0000"/>
      <name val="Czcionka tekstu podstawowego"/>
      <family val="2"/>
      <charset val="238"/>
    </font>
    <font>
      <sz val="9"/>
      <color rgb="FFFF0000"/>
      <name val="Symbol"/>
      <family val="1"/>
      <charset val="2"/>
    </font>
    <font>
      <sz val="8.1"/>
      <color rgb="FFFF0000"/>
      <name val="Arial"/>
      <family val="2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13"/>
      </patternFill>
    </fill>
    <fill>
      <patternFill patternType="solid">
        <fgColor indexed="31"/>
        <bgColor indexed="22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2"/>
      </patternFill>
    </fill>
    <fill>
      <patternFill patternType="solid">
        <fgColor indexed="21"/>
      </patternFill>
    </fill>
    <fill>
      <patternFill patternType="solid">
        <fgColor indexed="20"/>
      </patternFill>
    </fill>
    <fill>
      <patternFill patternType="solid">
        <fgColor indexed="15"/>
      </patternFill>
    </fill>
    <fill>
      <patternFill patternType="solid">
        <fgColor indexed="49"/>
        <bgColor indexed="40"/>
      </patternFill>
    </fill>
    <fill>
      <patternFill patternType="solid">
        <fgColor indexed="18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</fills>
  <borders count="1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medium">
        <color indexed="21"/>
      </bottom>
      <diagonal/>
    </border>
    <border>
      <left/>
      <right/>
      <top/>
      <bottom style="double">
        <color indexed="13"/>
      </bottom>
      <diagonal/>
    </border>
    <border>
      <left/>
      <right/>
      <top/>
      <bottom style="thick">
        <color indexed="31"/>
      </bottom>
      <diagonal/>
    </border>
    <border>
      <left/>
      <right/>
      <top/>
      <bottom style="medium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3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3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3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2495">
    <xf numFmtId="0" fontId="0" fillId="0" borderId="0"/>
    <xf numFmtId="0" fontId="20" fillId="0" borderId="0"/>
    <xf numFmtId="0" fontId="21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164" fontId="22" fillId="0" borderId="0" applyFont="0" applyFill="0" applyBorder="0" applyAlignment="0" applyProtection="0"/>
    <xf numFmtId="0" fontId="25" fillId="7" borderId="1" applyNumberFormat="0" applyAlignment="0" applyProtection="0"/>
    <xf numFmtId="0" fontId="26" fillId="20" borderId="2" applyNumberFormat="0" applyAlignment="0" applyProtection="0"/>
    <xf numFmtId="0" fontId="27" fillId="4" borderId="0" applyNumberFormat="0" applyBorder="0" applyAlignment="0" applyProtection="0"/>
    <xf numFmtId="43" fontId="12" fillId="0" borderId="0" applyFill="0" applyBorder="0" applyAlignment="0" applyProtection="0"/>
    <xf numFmtId="165" fontId="13" fillId="0" borderId="0" applyNumberFormat="0" applyFont="0" applyFill="0" applyBorder="0" applyAlignment="0" applyProtection="0"/>
    <xf numFmtId="0" fontId="15" fillId="0" borderId="0"/>
    <xf numFmtId="0" fontId="28" fillId="0" borderId="3" applyNumberFormat="0" applyFill="0" applyAlignment="0" applyProtection="0"/>
    <xf numFmtId="0" fontId="29" fillId="21" borderId="4" applyNumberFormat="0" applyAlignment="0" applyProtection="0"/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2" fillId="0" borderId="0" applyNumberFormat="0" applyFill="0" applyBorder="0" applyAlignment="0" applyProtection="0"/>
    <xf numFmtId="0" fontId="33" fillId="22" borderId="0" applyNumberFormat="0" applyBorder="0" applyAlignment="0" applyProtection="0"/>
    <xf numFmtId="0" fontId="14" fillId="0" borderId="0" applyNumberFormat="0" applyFont="0" applyFill="0" applyBorder="0" applyAlignment="0" applyProtection="0"/>
    <xf numFmtId="0" fontId="20" fillId="0" borderId="0"/>
    <xf numFmtId="0" fontId="12" fillId="0" borderId="0"/>
    <xf numFmtId="0" fontId="11" fillId="0" borderId="0"/>
    <xf numFmtId="0" fontId="4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4" fillId="20" borderId="1" applyNumberFormat="0" applyAlignment="0" applyProtection="0"/>
    <xf numFmtId="0" fontId="14" fillId="0" borderId="8" applyNumberFormat="0" applyFont="0" applyFill="0" applyBorder="0" applyProtection="0">
      <alignment vertical="top" wrapText="1"/>
    </xf>
    <xf numFmtId="0" fontId="16" fillId="0" borderId="0" applyNumberFormat="0" applyFill="0" applyBorder="0" applyProtection="0">
      <alignment vertical="top" wrapText="1"/>
    </xf>
    <xf numFmtId="0" fontId="16" fillId="0" borderId="8" applyNumberFormat="0" applyFill="0" applyBorder="0" applyProtection="0">
      <alignment vertical="top" wrapText="1"/>
    </xf>
    <xf numFmtId="0" fontId="15" fillId="0" borderId="0">
      <alignment vertical="top" wrapText="1"/>
    </xf>
    <xf numFmtId="0" fontId="20" fillId="0" borderId="0"/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3" fillId="23" borderId="10" applyNumberFormat="0" applyFont="0" applyAlignment="0" applyProtection="0"/>
    <xf numFmtId="44" fontId="10" fillId="0" borderId="0" applyFont="0" applyFill="0" applyBorder="0" applyAlignment="0" applyProtection="0"/>
    <xf numFmtId="44" fontId="19" fillId="0" borderId="0" applyFill="0" applyBorder="0" applyAlignment="0" applyProtection="0"/>
    <xf numFmtId="44" fontId="12" fillId="0" borderId="0" applyFill="0" applyBorder="0" applyAlignment="0" applyProtection="0"/>
    <xf numFmtId="0" fontId="39" fillId="3" borderId="0" applyNumberFormat="0" applyBorder="0" applyAlignment="0" applyProtection="0"/>
    <xf numFmtId="0" fontId="12" fillId="0" borderId="0"/>
    <xf numFmtId="0" fontId="1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5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7" fillId="0" borderId="0">
      <alignment vertical="center"/>
    </xf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7" borderId="0" applyNumberFormat="0" applyBorder="0" applyAlignment="0" applyProtection="0"/>
    <xf numFmtId="0" fontId="48" fillId="20" borderId="0" applyNumberFormat="0" applyBorder="0" applyAlignment="0" applyProtection="0"/>
    <xf numFmtId="0" fontId="23" fillId="28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9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0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28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31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29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1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34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35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33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36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29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49" fillId="37" borderId="0" applyNumberFormat="0" applyBorder="0" applyAlignment="0" applyProtection="0"/>
    <xf numFmtId="0" fontId="49" fillId="20" borderId="0" applyNumberFormat="0" applyBorder="0" applyAlignment="0" applyProtection="0"/>
    <xf numFmtId="0" fontId="49" fillId="10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32" borderId="0" applyNumberFormat="0" applyBorder="0" applyAlignment="0" applyProtection="0"/>
    <xf numFmtId="0" fontId="24" fillId="40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34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35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3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40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29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49" fillId="41" borderId="0" applyNumberFormat="0" applyBorder="0" applyAlignment="0" applyProtection="0"/>
    <xf numFmtId="0" fontId="49" fillId="17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17" borderId="0" applyNumberFormat="0" applyBorder="0" applyAlignment="0" applyProtection="0"/>
    <xf numFmtId="0" fontId="24" fillId="40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42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43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44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40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45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50" fillId="20" borderId="0" applyNumberFormat="0" applyBorder="0" applyAlignment="0" applyProtection="0"/>
    <xf numFmtId="0" fontId="51" fillId="20" borderId="1" applyNumberFormat="0" applyAlignment="0" applyProtection="0"/>
    <xf numFmtId="0" fontId="52" fillId="46" borderId="55" applyNumberFormat="0" applyAlignment="0" applyProtection="0"/>
    <xf numFmtId="167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3" fontId="53" fillId="0" borderId="0" applyFont="0" applyFill="0" applyBorder="0" applyAlignment="0" applyProtection="0"/>
    <xf numFmtId="6" fontId="22" fillId="0" borderId="0" applyFont="0" applyFill="0" applyBorder="0" applyAlignment="0" applyProtection="0"/>
    <xf numFmtId="6" fontId="22" fillId="0" borderId="0" applyFont="0" applyFill="0" applyBorder="0" applyAlignment="0" applyProtection="0"/>
    <xf numFmtId="6" fontId="2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2" fillId="47" borderId="12" applyNumberFormat="0" applyFont="0" applyAlignment="0">
      <protection locked="0"/>
    </xf>
    <xf numFmtId="0" fontId="25" fillId="29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6" fillId="28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5" fillId="0" borderId="0" applyNumberFormat="0" applyFill="0" applyBorder="0" applyAlignment="0" applyProtection="0"/>
    <xf numFmtId="166" fontId="56" fillId="0" borderId="0">
      <alignment horizontal="center" vertical="center" wrapText="1"/>
    </xf>
    <xf numFmtId="0" fontId="57" fillId="20" borderId="0" applyNumberFormat="0" applyBorder="0" applyAlignment="0" applyProtection="0"/>
    <xf numFmtId="38" fontId="58" fillId="49" borderId="0" applyNumberFormat="0" applyBorder="0" applyAlignment="0" applyProtection="0"/>
    <xf numFmtId="0" fontId="59" fillId="0" borderId="56" applyNumberFormat="0" applyFill="0" applyAlignment="0" applyProtection="0"/>
    <xf numFmtId="0" fontId="60" fillId="0" borderId="6" applyNumberFormat="0" applyFill="0" applyAlignment="0" applyProtection="0"/>
    <xf numFmtId="0" fontId="61" fillId="0" borderId="57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3" fontId="63" fillId="0" borderId="0">
      <alignment horizontal="right" vertical="center" wrapText="1"/>
    </xf>
    <xf numFmtId="0" fontId="64" fillId="20" borderId="1" applyNumberFormat="0" applyAlignment="0" applyProtection="0"/>
    <xf numFmtId="10" fontId="58" fillId="47" borderId="12" applyNumberFormat="0" applyBorder="0" applyAlignment="0" applyProtection="0"/>
    <xf numFmtId="0" fontId="65" fillId="20" borderId="1" applyNumberFormat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9" fillId="50" borderId="4" applyNumberFormat="0" applyAlignment="0" applyProtection="0"/>
    <xf numFmtId="0" fontId="29" fillId="21" borderId="4" applyNumberFormat="0" applyAlignment="0" applyProtection="0"/>
    <xf numFmtId="0" fontId="29" fillId="21" borderId="4" applyNumberFormat="0" applyAlignment="0" applyProtection="0"/>
    <xf numFmtId="0" fontId="29" fillId="21" borderId="4" applyNumberFormat="0" applyAlignment="0" applyProtection="0"/>
    <xf numFmtId="0" fontId="29" fillId="21" borderId="4" applyNumberFormat="0" applyAlignment="0" applyProtection="0"/>
    <xf numFmtId="0" fontId="29" fillId="21" borderId="4" applyNumberFormat="0" applyAlignment="0" applyProtection="0"/>
    <xf numFmtId="0" fontId="29" fillId="21" borderId="4" applyNumberFormat="0" applyAlignment="0" applyProtection="0"/>
    <xf numFmtId="0" fontId="66" fillId="0" borderId="58" applyNumberFormat="0" applyFill="0" applyAlignment="0" applyProtection="0"/>
    <xf numFmtId="49" fontId="63" fillId="0" borderId="0">
      <alignment horizontal="left" vertical="center" wrapText="1"/>
    </xf>
    <xf numFmtId="170" fontId="12" fillId="0" borderId="0" applyFont="0" applyFill="0" applyBorder="0" applyAlignment="0" applyProtection="0"/>
    <xf numFmtId="49" fontId="63" fillId="0" borderId="0" applyNumberFormat="0">
      <alignment horizontal="center" vertical="center" wrapText="1"/>
    </xf>
    <xf numFmtId="49" fontId="44" fillId="51" borderId="0">
      <alignment horizontal="center" vertical="center" wrapText="1"/>
    </xf>
    <xf numFmtId="0" fontId="11" fillId="0" borderId="0" applyNumberFormat="0" applyBorder="0" applyProtection="0">
      <alignment horizontal="center" wrapText="1"/>
    </xf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67" fillId="0" borderId="59" applyNumberFormat="0" applyFill="0" applyAlignment="0" applyProtection="0"/>
    <xf numFmtId="0" fontId="31" fillId="0" borderId="6" applyNumberFormat="0" applyFill="0" applyAlignment="0" applyProtection="0"/>
    <xf numFmtId="0" fontId="31" fillId="0" borderId="6" applyNumberFormat="0" applyFill="0" applyAlignment="0" applyProtection="0"/>
    <xf numFmtId="0" fontId="31" fillId="0" borderId="6" applyNumberFormat="0" applyFill="0" applyAlignment="0" applyProtection="0"/>
    <xf numFmtId="0" fontId="31" fillId="0" borderId="6" applyNumberFormat="0" applyFill="0" applyAlignment="0" applyProtection="0"/>
    <xf numFmtId="0" fontId="31" fillId="0" borderId="6" applyNumberFormat="0" applyFill="0" applyAlignment="0" applyProtection="0"/>
    <xf numFmtId="0" fontId="31" fillId="0" borderId="6" applyNumberFormat="0" applyFill="0" applyAlignment="0" applyProtection="0"/>
    <xf numFmtId="0" fontId="68" fillId="0" borderId="60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12" fillId="0" borderId="0"/>
    <xf numFmtId="0" fontId="68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9" fillId="20" borderId="0" applyNumberFormat="0" applyBorder="0" applyAlignment="0" applyProtection="0"/>
    <xf numFmtId="0" fontId="33" fillId="35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47" fillId="0" borderId="0"/>
    <xf numFmtId="0" fontId="47" fillId="0" borderId="0"/>
    <xf numFmtId="171" fontId="7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 applyNumberFormat="0" applyFont="0" applyFill="0" applyBorder="0" applyAlignment="0" applyProtection="0">
      <alignment vertical="top"/>
    </xf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54" fillId="0" borderId="0"/>
    <xf numFmtId="0" fontId="9" fillId="0" borderId="0"/>
    <xf numFmtId="0" fontId="12" fillId="0" borderId="0"/>
    <xf numFmtId="0" fontId="9" fillId="0" borderId="0"/>
    <xf numFmtId="0" fontId="10" fillId="0" borderId="0"/>
    <xf numFmtId="0" fontId="10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42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10" fillId="0" borderId="0"/>
    <xf numFmtId="0" fontId="10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10" fillId="0" borderId="0"/>
    <xf numFmtId="0" fontId="10" fillId="0" borderId="0"/>
    <xf numFmtId="0" fontId="48" fillId="27" borderId="10" applyNumberFormat="0" applyFont="0" applyAlignment="0" applyProtection="0"/>
    <xf numFmtId="0" fontId="34" fillId="28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72" fillId="20" borderId="61" applyNumberFormat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ill="0" applyAlignment="0" applyProtection="0"/>
    <xf numFmtId="9" fontId="10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" fontId="73" fillId="52" borderId="2" applyNumberFormat="0" applyProtection="0">
      <alignment horizontal="right" vertical="center"/>
    </xf>
    <xf numFmtId="0" fontId="10" fillId="0" borderId="0"/>
    <xf numFmtId="0" fontId="74" fillId="0" borderId="62">
      <alignment horizontal="left"/>
    </xf>
    <xf numFmtId="0" fontId="35" fillId="0" borderId="63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49" fontId="75" fillId="25" borderId="0">
      <alignment horizontal="left" vertical="center" wrapText="1"/>
    </xf>
    <xf numFmtId="0" fontId="76" fillId="0" borderId="0" applyNumberFormat="0" applyFill="0" applyBorder="0" applyAlignment="0" applyProtection="0"/>
    <xf numFmtId="0" fontId="72" fillId="0" borderId="64" applyNumberFormat="0" applyFill="0" applyAlignment="0" applyProtection="0"/>
    <xf numFmtId="0" fontId="7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78" fillId="0" borderId="0" applyNumberFormat="0" applyBorder="0" applyProtection="0">
      <alignment horizontal="left" vertical="top" wrapText="1"/>
    </xf>
    <xf numFmtId="0" fontId="78" fillId="0" borderId="0" applyNumberFormat="0" applyBorder="0" applyProtection="0">
      <alignment horizontal="left" vertical="top" wrapText="1"/>
    </xf>
    <xf numFmtId="0" fontId="78" fillId="0" borderId="0" applyNumberFormat="0" applyBorder="0" applyProtection="0">
      <alignment horizontal="left" vertical="top" wrapText="1"/>
    </xf>
    <xf numFmtId="0" fontId="12" fillId="30" borderId="65" applyNumberForma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2" fillId="30" borderId="65" applyNumberForma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4" fontId="75" fillId="26" borderId="0">
      <alignment vertical="center" wrapText="1"/>
    </xf>
    <xf numFmtId="172" fontId="12" fillId="0" borderId="0" applyFont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79" fillId="0" borderId="0" applyNumberFormat="0" applyFill="0" applyBorder="0" applyAlignment="0" applyProtection="0"/>
    <xf numFmtId="44" fontId="10" fillId="0" borderId="66">
      <alignment horizontal="right" vertical="top" wrapText="1"/>
    </xf>
    <xf numFmtId="44" fontId="10" fillId="0" borderId="66">
      <alignment horizontal="right" vertical="top" wrapText="1"/>
    </xf>
    <xf numFmtId="44" fontId="10" fillId="0" borderId="66">
      <alignment horizontal="right" vertical="top" wrapText="1"/>
    </xf>
    <xf numFmtId="0" fontId="39" fillId="5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9" fillId="0" borderId="0"/>
    <xf numFmtId="0" fontId="11" fillId="0" borderId="0"/>
    <xf numFmtId="0" fontId="10" fillId="0" borderId="0"/>
    <xf numFmtId="0" fontId="80" fillId="0" borderId="0"/>
    <xf numFmtId="0" fontId="81" fillId="0" borderId="8" applyNumberFormat="0" applyFont="0" applyFill="0" applyBorder="0" applyProtection="0">
      <alignment vertical="top" wrapText="1"/>
    </xf>
    <xf numFmtId="0" fontId="10" fillId="0" borderId="0"/>
    <xf numFmtId="0" fontId="8" fillId="0" borderId="0"/>
    <xf numFmtId="0" fontId="12" fillId="0" borderId="0"/>
    <xf numFmtId="0" fontId="7" fillId="0" borderId="0"/>
    <xf numFmtId="0" fontId="7" fillId="0" borderId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" fontId="63" fillId="0" borderId="0">
      <alignment horizontal="right" vertical="center" wrapText="1"/>
    </xf>
    <xf numFmtId="0" fontId="89" fillId="0" borderId="0"/>
    <xf numFmtId="0" fontId="71" fillId="0" borderId="0"/>
    <xf numFmtId="0" fontId="10" fillId="0" borderId="0"/>
    <xf numFmtId="0" fontId="10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6" fontId="12" fillId="0" borderId="0" applyFont="0" applyFill="0" applyBorder="0" applyAlignment="0" applyProtection="0"/>
    <xf numFmtId="0" fontId="6" fillId="0" borderId="0"/>
    <xf numFmtId="0" fontId="81" fillId="0" borderId="0" applyNumberFormat="0" applyFont="0" applyFill="0" applyBorder="0" applyAlignment="0" applyProtection="0"/>
    <xf numFmtId="0" fontId="90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5" fillId="0" borderId="0"/>
    <xf numFmtId="44" fontId="12" fillId="0" borderId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12" fillId="0" borderId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0" fillId="0" borderId="0"/>
    <xf numFmtId="0" fontId="4" fillId="0" borderId="0"/>
    <xf numFmtId="44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0" fillId="0" borderId="0"/>
    <xf numFmtId="0" fontId="10" fillId="23" borderId="172" applyNumberFormat="0" applyFont="0" applyAlignment="0" applyProtection="0"/>
    <xf numFmtId="0" fontId="10" fillId="23" borderId="172" applyNumberFormat="0" applyFont="0" applyAlignment="0" applyProtection="0"/>
    <xf numFmtId="0" fontId="10" fillId="23" borderId="172" applyNumberFormat="0" applyFont="0" applyAlignment="0" applyProtection="0"/>
    <xf numFmtId="0" fontId="10" fillId="0" borderId="0"/>
    <xf numFmtId="0" fontId="3" fillId="0" borderId="0"/>
    <xf numFmtId="44" fontId="10" fillId="0" borderId="0" applyFont="0" applyFill="0" applyBorder="0" applyAlignment="0" applyProtection="0"/>
    <xf numFmtId="0" fontId="34" fillId="20" borderId="143" applyNumberFormat="0" applyAlignment="0" applyProtection="0"/>
    <xf numFmtId="0" fontId="34" fillId="20" borderId="143" applyNumberFormat="0" applyAlignment="0" applyProtection="0"/>
    <xf numFmtId="0" fontId="34" fillId="28" borderId="143" applyNumberFormat="0" applyAlignment="0" applyProtection="0"/>
    <xf numFmtId="0" fontId="30" fillId="0" borderId="139" applyNumberFormat="0" applyFill="0" applyAlignment="0" applyProtection="0"/>
    <xf numFmtId="0" fontId="30" fillId="0" borderId="139" applyNumberFormat="0" applyFill="0" applyAlignment="0" applyProtection="0"/>
    <xf numFmtId="0" fontId="30" fillId="0" borderId="139" applyNumberFormat="0" applyFill="0" applyAlignment="0" applyProtection="0"/>
    <xf numFmtId="0" fontId="60" fillId="0" borderId="140" applyNumberFormat="0" applyFill="0" applyAlignment="0" applyProtection="0"/>
    <xf numFmtId="0" fontId="59" fillId="0" borderId="141" applyNumberFormat="0" applyFill="0" applyAlignment="0" applyProtection="0"/>
    <xf numFmtId="10" fontId="58" fillId="47" borderId="147" applyNumberFormat="0" applyBorder="0" applyAlignment="0" applyProtection="0"/>
    <xf numFmtId="0" fontId="64" fillId="20" borderId="143" applyNumberFormat="0" applyAlignment="0" applyProtection="0"/>
    <xf numFmtId="0" fontId="31" fillId="0" borderId="165" applyNumberFormat="0" applyFill="0" applyAlignment="0" applyProtection="0"/>
    <xf numFmtId="0" fontId="31" fillId="0" borderId="165" applyNumberFormat="0" applyFill="0" applyAlignment="0" applyProtection="0"/>
    <xf numFmtId="0" fontId="31" fillId="0" borderId="165" applyNumberFormat="0" applyFill="0" applyAlignment="0" applyProtection="0"/>
    <xf numFmtId="0" fontId="31" fillId="0" borderId="165" applyNumberFormat="0" applyFill="0" applyAlignment="0" applyProtection="0"/>
    <xf numFmtId="0" fontId="67" fillId="0" borderId="167" applyNumberFormat="0" applyFill="0" applyAlignment="0" applyProtection="0"/>
    <xf numFmtId="0" fontId="30" fillId="0" borderId="164" applyNumberFormat="0" applyFill="0" applyAlignment="0" applyProtection="0"/>
    <xf numFmtId="0" fontId="30" fillId="0" borderId="164" applyNumberFormat="0" applyFill="0" applyAlignment="0" applyProtection="0"/>
    <xf numFmtId="0" fontId="30" fillId="0" borderId="164" applyNumberFormat="0" applyFill="0" applyAlignment="0" applyProtection="0"/>
    <xf numFmtId="0" fontId="30" fillId="0" borderId="164" applyNumberFormat="0" applyFill="0" applyAlignment="0" applyProtection="0"/>
    <xf numFmtId="0" fontId="30" fillId="0" borderId="164" applyNumberFormat="0" applyFill="0" applyAlignment="0" applyProtection="0"/>
    <xf numFmtId="0" fontId="26" fillId="20" borderId="144" applyNumberFormat="0" applyAlignment="0" applyProtection="0"/>
    <xf numFmtId="0" fontId="26" fillId="20" borderId="144" applyNumberFormat="0" applyAlignment="0" applyProtection="0"/>
    <xf numFmtId="0" fontId="26" fillId="20" borderId="144" applyNumberFormat="0" applyAlignment="0" applyProtection="0"/>
    <xf numFmtId="0" fontId="26" fillId="20" borderId="144" applyNumberFormat="0" applyAlignment="0" applyProtection="0"/>
    <xf numFmtId="0" fontId="26" fillId="28" borderId="144" applyNumberFormat="0" applyAlignment="0" applyProtection="0"/>
    <xf numFmtId="0" fontId="25" fillId="7" borderId="143" applyNumberFormat="0" applyAlignment="0" applyProtection="0"/>
    <xf numFmtId="0" fontId="25" fillId="7" borderId="143" applyNumberFormat="0" applyAlignment="0" applyProtection="0"/>
    <xf numFmtId="0" fontId="25" fillId="7" borderId="143" applyNumberFormat="0" applyAlignment="0" applyProtection="0"/>
    <xf numFmtId="0" fontId="25" fillId="7" borderId="143" applyNumberFormat="0" applyAlignment="0" applyProtection="0"/>
    <xf numFmtId="0" fontId="25" fillId="29" borderId="143" applyNumberFormat="0" applyAlignment="0" applyProtection="0"/>
    <xf numFmtId="0" fontId="12" fillId="47" borderId="147" applyNumberFormat="0" applyFont="0" applyAlignment="0">
      <protection locked="0"/>
    </xf>
    <xf numFmtId="0" fontId="51" fillId="20" borderId="143" applyNumberFormat="0" applyAlignment="0" applyProtection="0"/>
    <xf numFmtId="0" fontId="60" fillId="0" borderId="165" applyNumberFormat="0" applyFill="0" applyAlignment="0" applyProtection="0"/>
    <xf numFmtId="0" fontId="59" fillId="0" borderId="166" applyNumberFormat="0" applyFill="0" applyAlignment="0" applyProtection="0"/>
    <xf numFmtId="0" fontId="12" fillId="47" borderId="173" applyNumberFormat="0" applyFont="0" applyAlignment="0">
      <protection locked="0"/>
    </xf>
    <xf numFmtId="0" fontId="25" fillId="29" borderId="169" applyNumberFormat="0" applyAlignment="0" applyProtection="0"/>
    <xf numFmtId="0" fontId="25" fillId="7" borderId="169" applyNumberFormat="0" applyAlignment="0" applyProtection="0"/>
    <xf numFmtId="0" fontId="25" fillId="7" borderId="169" applyNumberFormat="0" applyAlignment="0" applyProtection="0"/>
    <xf numFmtId="0" fontId="25" fillId="7" borderId="169" applyNumberFormat="0" applyAlignment="0" applyProtection="0"/>
    <xf numFmtId="0" fontId="25" fillId="7" borderId="169" applyNumberFormat="0" applyAlignment="0" applyProtection="0"/>
    <xf numFmtId="0" fontId="25" fillId="7" borderId="169" applyNumberFormat="0" applyAlignment="0" applyProtection="0"/>
    <xf numFmtId="0" fontId="26" fillId="28" borderId="170" applyNumberFormat="0" applyAlignment="0" applyProtection="0"/>
    <xf numFmtId="0" fontId="26" fillId="20" borderId="170" applyNumberFormat="0" applyAlignment="0" applyProtection="0"/>
    <xf numFmtId="0" fontId="26" fillId="20" borderId="170" applyNumberFormat="0" applyAlignment="0" applyProtection="0"/>
    <xf numFmtId="0" fontId="26" fillId="20" borderId="170" applyNumberFormat="0" applyAlignment="0" applyProtection="0"/>
    <xf numFmtId="0" fontId="60" fillId="0" borderId="161" applyNumberFormat="0" applyFill="0" applyAlignment="0" applyProtection="0"/>
    <xf numFmtId="0" fontId="64" fillId="20" borderId="143" applyNumberFormat="0" applyAlignment="0" applyProtection="0"/>
    <xf numFmtId="0" fontId="30" fillId="0" borderId="160" applyNumberFormat="0" applyFill="0" applyAlignment="0" applyProtection="0"/>
    <xf numFmtId="0" fontId="30" fillId="0" borderId="160" applyNumberFormat="0" applyFill="0" applyAlignment="0" applyProtection="0"/>
    <xf numFmtId="0" fontId="30" fillId="0" borderId="160" applyNumberFormat="0" applyFill="0" applyAlignment="0" applyProtection="0"/>
    <xf numFmtId="0" fontId="30" fillId="0" borderId="160" applyNumberFormat="0" applyFill="0" applyAlignment="0" applyProtection="0"/>
    <xf numFmtId="0" fontId="30" fillId="0" borderId="160" applyNumberFormat="0" applyFill="0" applyAlignment="0" applyProtection="0"/>
    <xf numFmtId="0" fontId="30" fillId="0" borderId="160" applyNumberFormat="0" applyFill="0" applyAlignment="0" applyProtection="0"/>
    <xf numFmtId="0" fontId="67" fillId="0" borderId="163" applyNumberFormat="0" applyFill="0" applyAlignment="0" applyProtection="0"/>
    <xf numFmtId="0" fontId="31" fillId="0" borderId="161" applyNumberFormat="0" applyFill="0" applyAlignment="0" applyProtection="0"/>
    <xf numFmtId="0" fontId="31" fillId="0" borderId="161" applyNumberFormat="0" applyFill="0" applyAlignment="0" applyProtection="0"/>
    <xf numFmtId="0" fontId="31" fillId="0" borderId="161" applyNumberFormat="0" applyFill="0" applyAlignment="0" applyProtection="0"/>
    <xf numFmtId="0" fontId="31" fillId="0" borderId="161" applyNumberFormat="0" applyFill="0" applyAlignment="0" applyProtection="0"/>
    <xf numFmtId="0" fontId="48" fillId="27" borderId="172" applyNumberFormat="0" applyFont="0" applyAlignment="0" applyProtection="0"/>
    <xf numFmtId="0" fontId="34" fillId="20" borderId="169" applyNumberFormat="0" applyAlignment="0" applyProtection="0"/>
    <xf numFmtId="0" fontId="34" fillId="20" borderId="169" applyNumberFormat="0" applyAlignment="0" applyProtection="0"/>
    <xf numFmtId="0" fontId="10" fillId="23" borderId="172" applyNumberFormat="0" applyFont="0" applyAlignment="0" applyProtection="0"/>
    <xf numFmtId="44" fontId="10" fillId="0" borderId="174">
      <alignment horizontal="right" vertical="top" wrapText="1"/>
    </xf>
    <xf numFmtId="0" fontId="13" fillId="23" borderId="146" applyNumberFormat="0" applyFont="0" applyAlignment="0" applyProtection="0"/>
    <xf numFmtId="0" fontId="35" fillId="0" borderId="145" applyNumberFormat="0" applyFill="0" applyAlignment="0" applyProtection="0"/>
    <xf numFmtId="0" fontId="34" fillId="20" borderId="143" applyNumberFormat="0" applyAlignment="0" applyProtection="0"/>
    <xf numFmtId="0" fontId="35" fillId="0" borderId="171" applyNumberFormat="0" applyFill="0" applyAlignment="0" applyProtection="0"/>
    <xf numFmtId="0" fontId="10" fillId="23" borderId="172" applyNumberFormat="0" applyFont="0" applyAlignment="0" applyProtection="0"/>
    <xf numFmtId="0" fontId="10" fillId="23" borderId="172" applyNumberFormat="0" applyFont="0" applyAlignment="0" applyProtection="0"/>
    <xf numFmtId="0" fontId="10" fillId="23" borderId="172" applyNumberFormat="0" applyFont="0" applyAlignment="0" applyProtection="0"/>
    <xf numFmtId="0" fontId="30" fillId="0" borderId="164" applyNumberFormat="0" applyFill="0" applyAlignment="0" applyProtection="0"/>
    <xf numFmtId="0" fontId="10" fillId="23" borderId="172" applyNumberFormat="0" applyFont="0" applyAlignment="0" applyProtection="0"/>
    <xf numFmtId="0" fontId="30" fillId="0" borderId="160" applyNumberFormat="0" applyFill="0" applyAlignment="0" applyProtection="0"/>
    <xf numFmtId="0" fontId="3" fillId="0" borderId="0"/>
    <xf numFmtId="0" fontId="35" fillId="0" borderId="151" applyNumberFormat="0" applyFill="0" applyAlignment="0" applyProtection="0"/>
    <xf numFmtId="0" fontId="31" fillId="0" borderId="140" applyNumberFormat="0" applyFill="0" applyAlignment="0" applyProtection="0"/>
    <xf numFmtId="0" fontId="30" fillId="0" borderId="139" applyNumberFormat="0" applyFill="0" applyAlignment="0" applyProtection="0"/>
    <xf numFmtId="0" fontId="31" fillId="0" borderId="165" applyNumberFormat="0" applyFill="0" applyAlignment="0" applyProtection="0"/>
    <xf numFmtId="0" fontId="26" fillId="20" borderId="144" applyNumberFormat="0" applyAlignment="0" applyProtection="0"/>
    <xf numFmtId="0" fontId="25" fillId="7" borderId="143" applyNumberFormat="0" applyAlignment="0" applyProtection="0"/>
    <xf numFmtId="0" fontId="3" fillId="0" borderId="0"/>
    <xf numFmtId="0" fontId="3" fillId="0" borderId="0"/>
    <xf numFmtId="0" fontId="26" fillId="20" borderId="170" applyNumberFormat="0" applyAlignment="0" applyProtection="0"/>
    <xf numFmtId="0" fontId="10" fillId="23" borderId="172" applyNumberFormat="0" applyFont="0" applyAlignment="0" applyProtection="0"/>
    <xf numFmtId="0" fontId="35" fillId="0" borderId="171" applyNumberFormat="0" applyFill="0" applyAlignment="0" applyProtection="0"/>
    <xf numFmtId="0" fontId="59" fillId="0" borderId="162" applyNumberFormat="0" applyFill="0" applyAlignment="0" applyProtection="0"/>
    <xf numFmtId="0" fontId="3" fillId="0" borderId="0"/>
    <xf numFmtId="0" fontId="34" fillId="20" borderId="169" applyNumberFormat="0" applyAlignment="0" applyProtection="0"/>
    <xf numFmtId="4" fontId="73" fillId="52" borderId="170" applyNumberFormat="0" applyProtection="0">
      <alignment horizontal="right" vertical="center"/>
    </xf>
    <xf numFmtId="0" fontId="10" fillId="23" borderId="172" applyNumberFormat="0" applyFont="0" applyAlignment="0" applyProtection="0"/>
    <xf numFmtId="0" fontId="25" fillId="7" borderId="143" applyNumberFormat="0" applyAlignment="0" applyProtection="0"/>
    <xf numFmtId="0" fontId="35" fillId="0" borderId="171" applyNumberFormat="0" applyFill="0" applyAlignment="0" applyProtection="0"/>
    <xf numFmtId="0" fontId="26" fillId="20" borderId="170" applyNumberFormat="0" applyAlignment="0" applyProtection="0"/>
    <xf numFmtId="0" fontId="10" fillId="23" borderId="172" applyNumberFormat="0" applyFont="0" applyAlignment="0" applyProtection="0"/>
    <xf numFmtId="0" fontId="10" fillId="23" borderId="172" applyNumberFormat="0" applyFont="0" applyAlignment="0" applyProtection="0"/>
    <xf numFmtId="0" fontId="35" fillId="0" borderId="171" applyNumberFormat="0" applyFill="0" applyAlignment="0" applyProtection="0"/>
    <xf numFmtId="0" fontId="10" fillId="23" borderId="172" applyNumberFormat="0" applyFont="0" applyAlignment="0" applyProtection="0"/>
    <xf numFmtId="0" fontId="10" fillId="23" borderId="172" applyNumberFormat="0" applyFont="0" applyAlignment="0" applyProtection="0"/>
    <xf numFmtId="0" fontId="10" fillId="23" borderId="172" applyNumberFormat="0" applyFont="0" applyAlignment="0" applyProtection="0"/>
    <xf numFmtId="0" fontId="10" fillId="23" borderId="172" applyNumberFormat="0" applyFont="0" applyAlignment="0" applyProtection="0"/>
    <xf numFmtId="0" fontId="30" fillId="0" borderId="164" applyNumberFormat="0" applyFill="0" applyAlignment="0" applyProtection="0"/>
    <xf numFmtId="0" fontId="10" fillId="23" borderId="172" applyNumberFormat="0" applyFont="0" applyAlignment="0" applyProtection="0"/>
    <xf numFmtId="0" fontId="10" fillId="23" borderId="172" applyNumberFormat="0" applyFont="0" applyAlignment="0" applyProtection="0"/>
    <xf numFmtId="0" fontId="10" fillId="23" borderId="172" applyNumberFormat="0" applyFont="0" applyAlignment="0" applyProtection="0"/>
    <xf numFmtId="0" fontId="35" fillId="0" borderId="171" applyNumberFormat="0" applyFill="0" applyAlignment="0" applyProtection="0"/>
    <xf numFmtId="0" fontId="10" fillId="23" borderId="172" applyNumberFormat="0" applyFont="0" applyAlignment="0" applyProtection="0"/>
    <xf numFmtId="0" fontId="34" fillId="28" borderId="169" applyNumberFormat="0" applyAlignment="0" applyProtection="0"/>
    <xf numFmtId="0" fontId="10" fillId="23" borderId="172" applyNumberFormat="0" applyFont="0" applyAlignment="0" applyProtection="0"/>
    <xf numFmtId="0" fontId="26" fillId="20" borderId="170" applyNumberFormat="0" applyAlignment="0" applyProtection="0"/>
    <xf numFmtId="0" fontId="10" fillId="23" borderId="172" applyNumberFormat="0" applyFont="0" applyAlignment="0" applyProtection="0"/>
    <xf numFmtId="10" fontId="58" fillId="47" borderId="173" applyNumberFormat="0" applyBorder="0" applyAlignment="0" applyProtection="0"/>
    <xf numFmtId="0" fontId="10" fillId="23" borderId="172" applyNumberFormat="0" applyFont="0" applyAlignment="0" applyProtection="0"/>
    <xf numFmtId="0" fontId="34" fillId="20" borderId="169" applyNumberFormat="0" applyAlignment="0" applyProtection="0"/>
    <xf numFmtId="0" fontId="10" fillId="23" borderId="172" applyNumberFormat="0" applyFont="0" applyAlignment="0" applyProtection="0"/>
    <xf numFmtId="0" fontId="26" fillId="20" borderId="144" applyNumberFormat="0" applyAlignment="0" applyProtection="0"/>
    <xf numFmtId="0" fontId="10" fillId="23" borderId="172" applyNumberFormat="0" applyFont="0" applyAlignment="0" applyProtection="0"/>
    <xf numFmtId="0" fontId="35" fillId="0" borderId="171" applyNumberFormat="0" applyFill="0" applyAlignment="0" applyProtection="0"/>
    <xf numFmtId="0" fontId="10" fillId="23" borderId="172" applyNumberFormat="0" applyFont="0" applyAlignment="0" applyProtection="0"/>
    <xf numFmtId="0" fontId="10" fillId="23" borderId="172" applyNumberFormat="0" applyFont="0" applyAlignment="0" applyProtection="0"/>
    <xf numFmtId="0" fontId="10" fillId="23" borderId="172" applyNumberFormat="0" applyFont="0" applyAlignment="0" applyProtection="0"/>
    <xf numFmtId="43" fontId="3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0" fontId="34" fillId="20" borderId="143" applyNumberFormat="0" applyAlignment="0" applyProtection="0"/>
    <xf numFmtId="0" fontId="30" fillId="0" borderId="164" applyNumberFormat="0" applyFill="0" applyAlignment="0" applyProtection="0"/>
    <xf numFmtId="0" fontId="64" fillId="20" borderId="143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64" fillId="20" borderId="169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20" borderId="143" applyNumberFormat="0" applyAlignment="0" applyProtection="0"/>
    <xf numFmtId="0" fontId="34" fillId="20" borderId="143" applyNumberFormat="0" applyAlignment="0" applyProtection="0"/>
    <xf numFmtId="0" fontId="72" fillId="20" borderId="150" applyNumberFormat="0" applyAlignment="0" applyProtection="0"/>
    <xf numFmtId="0" fontId="30" fillId="0" borderId="160" applyNumberFormat="0" applyFill="0" applyAlignment="0" applyProtection="0"/>
    <xf numFmtId="44" fontId="10" fillId="0" borderId="154">
      <alignment horizontal="right" vertical="top" wrapText="1"/>
    </xf>
    <xf numFmtId="44" fontId="10" fillId="0" borderId="154">
      <alignment horizontal="right" vertical="top" wrapText="1"/>
    </xf>
    <xf numFmtId="44" fontId="10" fillId="0" borderId="154">
      <alignment horizontal="right" vertical="top" wrapText="1"/>
    </xf>
    <xf numFmtId="0" fontId="34" fillId="20" borderId="169" applyNumberFormat="0" applyAlignment="0" applyProtection="0"/>
    <xf numFmtId="0" fontId="10" fillId="23" borderId="146" applyNumberFormat="0" applyFont="0" applyAlignment="0" applyProtection="0"/>
    <xf numFmtId="0" fontId="3" fillId="0" borderId="0"/>
    <xf numFmtId="0" fontId="10" fillId="23" borderId="146" applyNumberFormat="0" applyFont="0" applyAlignment="0" applyProtection="0"/>
    <xf numFmtId="0" fontId="10" fillId="23" borderId="146" applyNumberFormat="0" applyFont="0" applyAlignment="0" applyProtection="0"/>
    <xf numFmtId="0" fontId="35" fillId="0" borderId="145" applyNumberFormat="0" applyFill="0" applyAlignment="0" applyProtection="0"/>
    <xf numFmtId="0" fontId="10" fillId="23" borderId="146" applyNumberFormat="0" applyFont="0" applyAlignment="0" applyProtection="0"/>
    <xf numFmtId="0" fontId="10" fillId="23" borderId="146" applyNumberFormat="0" applyFont="0" applyAlignment="0" applyProtection="0"/>
    <xf numFmtId="0" fontId="10" fillId="23" borderId="146" applyNumberFormat="0" applyFont="0" applyAlignment="0" applyProtection="0"/>
    <xf numFmtId="0" fontId="10" fillId="23" borderId="146" applyNumberFormat="0" applyFont="0" applyAlignment="0" applyProtection="0"/>
    <xf numFmtId="0" fontId="25" fillId="7" borderId="169" applyNumberFormat="0" applyAlignment="0" applyProtection="0"/>
    <xf numFmtId="0" fontId="34" fillId="20" borderId="169" applyNumberFormat="0" applyAlignment="0" applyProtection="0"/>
    <xf numFmtId="0" fontId="10" fillId="23" borderId="146" applyNumberFormat="0" applyFont="0" applyAlignment="0" applyProtection="0"/>
    <xf numFmtId="0" fontId="10" fillId="23" borderId="146" applyNumberFormat="0" applyFont="0" applyAlignment="0" applyProtection="0"/>
    <xf numFmtId="0" fontId="35" fillId="0" borderId="145" applyNumberFormat="0" applyFill="0" applyAlignment="0" applyProtection="0"/>
    <xf numFmtId="0" fontId="10" fillId="23" borderId="146" applyNumberFormat="0" applyFont="0" applyAlignment="0" applyProtection="0"/>
    <xf numFmtId="44" fontId="10" fillId="0" borderId="0" applyFont="0" applyFill="0" applyBorder="0" applyAlignment="0" applyProtection="0"/>
    <xf numFmtId="0" fontId="10" fillId="23" borderId="172" applyNumberFormat="0" applyFont="0" applyAlignment="0" applyProtection="0"/>
    <xf numFmtId="0" fontId="34" fillId="20" borderId="169" applyNumberFormat="0" applyAlignment="0" applyProtection="0"/>
    <xf numFmtId="0" fontId="31" fillId="0" borderId="161" applyNumberFormat="0" applyFill="0" applyAlignment="0" applyProtection="0"/>
    <xf numFmtId="0" fontId="25" fillId="7" borderId="143" applyNumberFormat="0" applyAlignment="0" applyProtection="0"/>
    <xf numFmtId="0" fontId="31" fillId="0" borderId="165" applyNumberFormat="0" applyFill="0" applyAlignment="0" applyProtection="0"/>
    <xf numFmtId="0" fontId="10" fillId="23" borderId="146" applyNumberFormat="0" applyFont="0" applyAlignment="0" applyProtection="0"/>
    <xf numFmtId="0" fontId="3" fillId="0" borderId="0"/>
    <xf numFmtId="4" fontId="73" fillId="52" borderId="144" applyNumberFormat="0" applyProtection="0">
      <alignment horizontal="right" vertical="center"/>
    </xf>
    <xf numFmtId="0" fontId="31" fillId="0" borderId="161" applyNumberFormat="0" applyFill="0" applyAlignment="0" applyProtection="0"/>
    <xf numFmtId="0" fontId="30" fillId="0" borderId="139" applyNumberFormat="0" applyFill="0" applyAlignment="0" applyProtection="0"/>
    <xf numFmtId="0" fontId="35" fillId="0" borderId="145" applyNumberFormat="0" applyFill="0" applyAlignment="0" applyProtection="0"/>
    <xf numFmtId="0" fontId="72" fillId="0" borderId="152" applyNumberFormat="0" applyFill="0" applyAlignment="0" applyProtection="0"/>
    <xf numFmtId="0" fontId="10" fillId="23" borderId="146" applyNumberFormat="0" applyFont="0" applyAlignment="0" applyProtection="0"/>
    <xf numFmtId="0" fontId="31" fillId="0" borderId="140" applyNumberFormat="0" applyFill="0" applyAlignment="0" applyProtection="0"/>
    <xf numFmtId="0" fontId="10" fillId="23" borderId="146" applyNumberFormat="0" applyFont="0" applyAlignment="0" applyProtection="0"/>
    <xf numFmtId="0" fontId="30" fillId="0" borderId="139" applyNumberFormat="0" applyFill="0" applyAlignment="0" applyProtection="0"/>
    <xf numFmtId="0" fontId="34" fillId="20" borderId="143" applyNumberFormat="0" applyAlignment="0" applyProtection="0"/>
    <xf numFmtId="0" fontId="35" fillId="0" borderId="145" applyNumberFormat="0" applyFill="0" applyAlignment="0" applyProtection="0"/>
    <xf numFmtId="0" fontId="26" fillId="20" borderId="144" applyNumberFormat="0" applyAlignment="0" applyProtection="0"/>
    <xf numFmtId="0" fontId="10" fillId="23" borderId="146" applyNumberFormat="0" applyFont="0" applyAlignment="0" applyProtection="0"/>
    <xf numFmtId="0" fontId="10" fillId="23" borderId="146" applyNumberFormat="0" applyFont="0" applyAlignment="0" applyProtection="0"/>
    <xf numFmtId="0" fontId="31" fillId="0" borderId="140" applyNumberFormat="0" applyFill="0" applyAlignment="0" applyProtection="0"/>
    <xf numFmtId="0" fontId="10" fillId="23" borderId="172" applyNumberFormat="0" applyFont="0" applyAlignment="0" applyProtection="0"/>
    <xf numFmtId="0" fontId="25" fillId="7" borderId="169" applyNumberFormat="0" applyAlignment="0" applyProtection="0"/>
    <xf numFmtId="0" fontId="10" fillId="23" borderId="146" applyNumberFormat="0" applyFont="0" applyAlignment="0" applyProtection="0"/>
    <xf numFmtId="0" fontId="31" fillId="0" borderId="140" applyNumberFormat="0" applyFill="0" applyAlignment="0" applyProtection="0"/>
    <xf numFmtId="0" fontId="10" fillId="23" borderId="146" applyNumberFormat="0" applyFont="0" applyAlignment="0" applyProtection="0"/>
    <xf numFmtId="0" fontId="10" fillId="23" borderId="146" applyNumberFormat="0" applyFont="0" applyAlignment="0" applyProtection="0"/>
    <xf numFmtId="0" fontId="3" fillId="0" borderId="0"/>
    <xf numFmtId="0" fontId="10" fillId="23" borderId="146" applyNumberFormat="0" applyFont="0" applyAlignment="0" applyProtection="0"/>
    <xf numFmtId="0" fontId="30" fillId="0" borderId="139" applyNumberFormat="0" applyFill="0" applyAlignment="0" applyProtection="0"/>
    <xf numFmtId="0" fontId="35" fillId="0" borderId="145" applyNumberFormat="0" applyFill="0" applyAlignment="0" applyProtection="0"/>
    <xf numFmtId="0" fontId="35" fillId="0" borderId="145" applyNumberFormat="0" applyFill="0" applyAlignment="0" applyProtection="0"/>
    <xf numFmtId="0" fontId="31" fillId="0" borderId="161" applyNumberFormat="0" applyFill="0" applyAlignment="0" applyProtection="0"/>
    <xf numFmtId="0" fontId="10" fillId="23" borderId="146" applyNumberFormat="0" applyFont="0" applyAlignment="0" applyProtection="0"/>
    <xf numFmtId="0" fontId="10" fillId="23" borderId="146" applyNumberFormat="0" applyFont="0" applyAlignment="0" applyProtection="0"/>
    <xf numFmtId="0" fontId="10" fillId="23" borderId="146" applyNumberFormat="0" applyFont="0" applyAlignment="0" applyProtection="0"/>
    <xf numFmtId="0" fontId="10" fillId="23" borderId="146" applyNumberFormat="0" applyFont="0" applyAlignment="0" applyProtection="0"/>
    <xf numFmtId="0" fontId="10" fillId="23" borderId="146" applyNumberFormat="0" applyFont="0" applyAlignment="0" applyProtection="0"/>
    <xf numFmtId="0" fontId="31" fillId="0" borderId="140" applyNumberFormat="0" applyFill="0" applyAlignment="0" applyProtection="0"/>
    <xf numFmtId="0" fontId="10" fillId="23" borderId="146" applyNumberFormat="0" applyFont="0" applyAlignment="0" applyProtection="0"/>
    <xf numFmtId="0" fontId="48" fillId="27" borderId="146" applyNumberFormat="0" applyFont="0" applyAlignment="0" applyProtection="0"/>
    <xf numFmtId="0" fontId="26" fillId="20" borderId="170" applyNumberFormat="0" applyAlignment="0" applyProtection="0"/>
    <xf numFmtId="0" fontId="10" fillId="23" borderId="146" applyNumberFormat="0" applyFont="0" applyAlignment="0" applyProtection="0"/>
    <xf numFmtId="0" fontId="67" fillId="0" borderId="142" applyNumberFormat="0" applyFill="0" applyAlignment="0" applyProtection="0"/>
    <xf numFmtId="0" fontId="10" fillId="23" borderId="146" applyNumberFormat="0" applyFont="0" applyAlignment="0" applyProtection="0"/>
    <xf numFmtId="0" fontId="31" fillId="0" borderId="140" applyNumberFormat="0" applyFill="0" applyAlignment="0" applyProtection="0"/>
    <xf numFmtId="0" fontId="12" fillId="30" borderId="153" applyNumberFormat="0" applyAlignment="0" applyProtection="0"/>
    <xf numFmtId="0" fontId="10" fillId="23" borderId="146" applyNumberFormat="0" applyFont="0" applyAlignment="0" applyProtection="0"/>
    <xf numFmtId="0" fontId="10" fillId="23" borderId="146" applyNumberFormat="0" applyFont="0" applyAlignment="0" applyProtection="0"/>
    <xf numFmtId="0" fontId="35" fillId="0" borderId="171" applyNumberFormat="0" applyFill="0" applyAlignment="0" applyProtection="0"/>
    <xf numFmtId="0" fontId="51" fillId="20" borderId="169" applyNumberFormat="0" applyAlignment="0" applyProtection="0"/>
    <xf numFmtId="0" fontId="10" fillId="23" borderId="146" applyNumberFormat="0" applyFont="0" applyAlignment="0" applyProtection="0"/>
    <xf numFmtId="0" fontId="31" fillId="0" borderId="140" applyNumberFormat="0" applyFill="0" applyAlignment="0" applyProtection="0"/>
    <xf numFmtId="0" fontId="10" fillId="23" borderId="146" applyNumberFormat="0" applyFont="0" applyAlignment="0" applyProtection="0"/>
    <xf numFmtId="0" fontId="13" fillId="23" borderId="172" applyNumberFormat="0" applyFont="0" applyAlignment="0" applyProtection="0"/>
    <xf numFmtId="0" fontId="10" fillId="23" borderId="146" applyNumberFormat="0" applyFont="0" applyAlignment="0" applyProtection="0"/>
    <xf numFmtId="0" fontId="30" fillId="0" borderId="139" applyNumberFormat="0" applyFill="0" applyAlignment="0" applyProtection="0"/>
    <xf numFmtId="0" fontId="3" fillId="0" borderId="0"/>
    <xf numFmtId="0" fontId="10" fillId="23" borderId="172" applyNumberFormat="0" applyFont="0" applyAlignment="0" applyProtection="0"/>
    <xf numFmtId="0" fontId="31" fillId="0" borderId="165" applyNumberFormat="0" applyFill="0" applyAlignment="0" applyProtection="0"/>
    <xf numFmtId="0" fontId="10" fillId="23" borderId="172" applyNumberFormat="0" applyFont="0" applyAlignment="0" applyProtection="0"/>
    <xf numFmtId="0" fontId="3" fillId="0" borderId="0"/>
    <xf numFmtId="44" fontId="10" fillId="0" borderId="174">
      <alignment horizontal="right" vertical="top" wrapText="1"/>
    </xf>
    <xf numFmtId="44" fontId="10" fillId="0" borderId="174">
      <alignment horizontal="right" vertical="top" wrapText="1"/>
    </xf>
    <xf numFmtId="0" fontId="31" fillId="0" borderId="165" applyNumberFormat="0" applyFill="0" applyAlignment="0" applyProtection="0"/>
    <xf numFmtId="0" fontId="26" fillId="28" borderId="2" applyNumberFormat="0" applyAlignment="0" applyProtection="0"/>
    <xf numFmtId="0" fontId="64" fillId="20" borderId="1" applyNumberFormat="0" applyAlignment="0" applyProtection="0"/>
    <xf numFmtId="0" fontId="30" fillId="0" borderId="164" applyNumberFormat="0" applyFill="0" applyAlignment="0" applyProtection="0"/>
    <xf numFmtId="0" fontId="31" fillId="0" borderId="165" applyNumberFormat="0" applyFill="0" applyAlignment="0" applyProtection="0"/>
    <xf numFmtId="0" fontId="31" fillId="0" borderId="165" applyNumberFormat="0" applyFill="0" applyAlignment="0" applyProtection="0"/>
    <xf numFmtId="0" fontId="26" fillId="20" borderId="2" applyNumberFormat="0" applyAlignment="0" applyProtection="0"/>
    <xf numFmtId="0" fontId="59" fillId="0" borderId="166" applyNumberFormat="0" applyFill="0" applyAlignment="0" applyProtection="0"/>
    <xf numFmtId="0" fontId="67" fillId="0" borderId="167" applyNumberFormat="0" applyFill="0" applyAlignment="0" applyProtection="0"/>
    <xf numFmtId="0" fontId="31" fillId="0" borderId="165" applyNumberFormat="0" applyFill="0" applyAlignment="0" applyProtection="0"/>
    <xf numFmtId="0" fontId="26" fillId="20" borderId="2" applyNumberFormat="0" applyAlignment="0" applyProtection="0"/>
    <xf numFmtId="0" fontId="60" fillId="0" borderId="165" applyNumberFormat="0" applyFill="0" applyAlignment="0" applyProtection="0"/>
    <xf numFmtId="0" fontId="30" fillId="0" borderId="164" applyNumberFormat="0" applyFill="0" applyAlignment="0" applyProtection="0"/>
    <xf numFmtId="0" fontId="26" fillId="20" borderId="2" applyNumberFormat="0" applyAlignment="0" applyProtection="0"/>
    <xf numFmtId="0" fontId="30" fillId="0" borderId="164" applyNumberFormat="0" applyFill="0" applyAlignment="0" applyProtection="0"/>
    <xf numFmtId="0" fontId="30" fillId="0" borderId="164" applyNumberFormat="0" applyFill="0" applyAlignment="0" applyProtection="0"/>
    <xf numFmtId="0" fontId="31" fillId="0" borderId="165" applyNumberFormat="0" applyFill="0" applyAlignment="0" applyProtection="0"/>
    <xf numFmtId="0" fontId="30" fillId="0" borderId="164" applyNumberFormat="0" applyFill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0" fillId="0" borderId="164" applyNumberFormat="0" applyFill="0" applyAlignment="0" applyProtection="0"/>
    <xf numFmtId="0" fontId="30" fillId="0" borderId="164" applyNumberFormat="0" applyFill="0" applyAlignment="0" applyProtection="0"/>
    <xf numFmtId="0" fontId="30" fillId="0" borderId="164" applyNumberFormat="0" applyFill="0" applyAlignment="0" applyProtection="0"/>
    <xf numFmtId="0" fontId="60" fillId="0" borderId="165" applyNumberFormat="0" applyFill="0" applyAlignment="0" applyProtection="0"/>
    <xf numFmtId="0" fontId="31" fillId="0" borderId="165" applyNumberFormat="0" applyFill="0" applyAlignment="0" applyProtection="0"/>
    <xf numFmtId="0" fontId="30" fillId="0" borderId="164" applyNumberFormat="0" applyFill="0" applyAlignment="0" applyProtection="0"/>
    <xf numFmtId="0" fontId="34" fillId="28" borderId="1" applyNumberFormat="0" applyAlignment="0" applyProtection="0"/>
    <xf numFmtId="0" fontId="10" fillId="23" borderId="10" applyNumberFormat="0" applyFont="0" applyAlignment="0" applyProtection="0"/>
    <xf numFmtId="0" fontId="30" fillId="0" borderId="164" applyNumberFormat="0" applyFill="0" applyAlignment="0" applyProtection="0"/>
    <xf numFmtId="0" fontId="30" fillId="0" borderId="164" applyNumberFormat="0" applyFill="0" applyAlignment="0" applyProtection="0"/>
    <xf numFmtId="0" fontId="31" fillId="0" borderId="165" applyNumberFormat="0" applyFill="0" applyAlignment="0" applyProtection="0"/>
    <xf numFmtId="10" fontId="58" fillId="47" borderId="12" applyNumberFormat="0" applyBorder="0" applyAlignment="0" applyProtection="0"/>
    <xf numFmtId="0" fontId="26" fillId="20" borderId="2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29" borderId="1" applyNumberFormat="0" applyAlignment="0" applyProtection="0"/>
    <xf numFmtId="0" fontId="12" fillId="47" borderId="12" applyNumberFormat="0" applyFont="0" applyAlignment="0">
      <protection locked="0"/>
    </xf>
    <xf numFmtId="0" fontId="51" fillId="20" borderId="1" applyNumberFormat="0" applyAlignment="0" applyProtection="0"/>
    <xf numFmtId="0" fontId="12" fillId="47" borderId="12" applyNumberFormat="0" applyFont="0" applyAlignment="0">
      <protection locked="0"/>
    </xf>
    <xf numFmtId="0" fontId="25" fillId="29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6" fillId="28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60" fillId="0" borderId="165" applyNumberFormat="0" applyFill="0" applyAlignment="0" applyProtection="0"/>
    <xf numFmtId="0" fontId="64" fillId="20" borderId="1" applyNumberFormat="0" applyAlignment="0" applyProtection="0"/>
    <xf numFmtId="0" fontId="30" fillId="0" borderId="164" applyNumberFormat="0" applyFill="0" applyAlignment="0" applyProtection="0"/>
    <xf numFmtId="0" fontId="30" fillId="0" borderId="164" applyNumberFormat="0" applyFill="0" applyAlignment="0" applyProtection="0"/>
    <xf numFmtId="0" fontId="30" fillId="0" borderId="164" applyNumberFormat="0" applyFill="0" applyAlignment="0" applyProtection="0"/>
    <xf numFmtId="0" fontId="30" fillId="0" borderId="164" applyNumberFormat="0" applyFill="0" applyAlignment="0" applyProtection="0"/>
    <xf numFmtId="0" fontId="30" fillId="0" borderId="164" applyNumberFormat="0" applyFill="0" applyAlignment="0" applyProtection="0"/>
    <xf numFmtId="0" fontId="30" fillId="0" borderId="164" applyNumberFormat="0" applyFill="0" applyAlignment="0" applyProtection="0"/>
    <xf numFmtId="0" fontId="67" fillId="0" borderId="167" applyNumberFormat="0" applyFill="0" applyAlignment="0" applyProtection="0"/>
    <xf numFmtId="0" fontId="31" fillId="0" borderId="165" applyNumberFormat="0" applyFill="0" applyAlignment="0" applyProtection="0"/>
    <xf numFmtId="0" fontId="31" fillId="0" borderId="165" applyNumberFormat="0" applyFill="0" applyAlignment="0" applyProtection="0"/>
    <xf numFmtId="0" fontId="31" fillId="0" borderId="165" applyNumberFormat="0" applyFill="0" applyAlignment="0" applyProtection="0"/>
    <xf numFmtId="0" fontId="31" fillId="0" borderId="165" applyNumberFormat="0" applyFill="0" applyAlignment="0" applyProtection="0"/>
    <xf numFmtId="0" fontId="48" fillId="27" borderId="10" applyNumberFormat="0" applyFon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10" fillId="23" borderId="10" applyNumberFormat="0" applyFont="0" applyAlignment="0" applyProtection="0"/>
    <xf numFmtId="44" fontId="10" fillId="0" borderId="66">
      <alignment horizontal="right" vertical="top" wrapText="1"/>
    </xf>
    <xf numFmtId="0" fontId="13" fillId="23" borderId="10" applyNumberFormat="0" applyFont="0" applyAlignment="0" applyProtection="0"/>
    <xf numFmtId="0" fontId="35" fillId="0" borderId="9" applyNumberFormat="0" applyFill="0" applyAlignment="0" applyProtection="0"/>
    <xf numFmtId="0" fontId="34" fillId="20" borderId="1" applyNumberFormat="0" applyAlignment="0" applyProtection="0"/>
    <xf numFmtId="0" fontId="35" fillId="0" borderId="9" applyNumberFormat="0" applyFill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0" fillId="0" borderId="164" applyNumberFormat="0" applyFill="0" applyAlignment="0" applyProtection="0"/>
    <xf numFmtId="0" fontId="35" fillId="0" borderId="63" applyNumberFormat="0" applyFill="0" applyAlignment="0" applyProtection="0"/>
    <xf numFmtId="0" fontId="31" fillId="0" borderId="165" applyNumberFormat="0" applyFill="0" applyAlignment="0" applyProtection="0"/>
    <xf numFmtId="0" fontId="30" fillId="0" borderId="164" applyNumberFormat="0" applyFill="0" applyAlignment="0" applyProtection="0"/>
    <xf numFmtId="0" fontId="26" fillId="20" borderId="2" applyNumberFormat="0" applyAlignment="0" applyProtection="0"/>
    <xf numFmtId="0" fontId="25" fillId="7" borderId="1" applyNumberFormat="0" applyAlignment="0" applyProtection="0"/>
    <xf numFmtId="0" fontId="26" fillId="20" borderId="2" applyNumberFormat="0" applyAlignment="0" applyProtection="0"/>
    <xf numFmtId="0" fontId="10" fillId="23" borderId="10" applyNumberFormat="0" applyFont="0" applyAlignment="0" applyProtection="0"/>
    <xf numFmtId="0" fontId="35" fillId="0" borderId="9" applyNumberFormat="0" applyFill="0" applyAlignment="0" applyProtection="0"/>
    <xf numFmtId="0" fontId="59" fillId="0" borderId="166" applyNumberFormat="0" applyFill="0" applyAlignment="0" applyProtection="0"/>
    <xf numFmtId="0" fontId="34" fillId="20" borderId="1" applyNumberFormat="0" applyAlignment="0" applyProtection="0"/>
    <xf numFmtId="4" fontId="73" fillId="52" borderId="2" applyNumberFormat="0" applyProtection="0">
      <alignment horizontal="right" vertical="center"/>
    </xf>
    <xf numFmtId="0" fontId="10" fillId="23" borderId="10" applyNumberFormat="0" applyFont="0" applyAlignment="0" applyProtection="0"/>
    <xf numFmtId="0" fontId="25" fillId="7" borderId="1" applyNumberFormat="0" applyAlignment="0" applyProtection="0"/>
    <xf numFmtId="0" fontId="35" fillId="0" borderId="9" applyNumberFormat="0" applyFill="0" applyAlignment="0" applyProtection="0"/>
    <xf numFmtId="0" fontId="26" fillId="20" borderId="2" applyNumberForma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5" fillId="0" borderId="9" applyNumberFormat="0" applyFill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5" fillId="0" borderId="9" applyNumberFormat="0" applyFill="0" applyAlignment="0" applyProtection="0"/>
    <xf numFmtId="0" fontId="10" fillId="23" borderId="10" applyNumberFormat="0" applyFont="0" applyAlignment="0" applyProtection="0"/>
    <xf numFmtId="0" fontId="34" fillId="28" borderId="1" applyNumberFormat="0" applyAlignment="0" applyProtection="0"/>
    <xf numFmtId="0" fontId="10" fillId="23" borderId="10" applyNumberFormat="0" applyFont="0" applyAlignment="0" applyProtection="0"/>
    <xf numFmtId="0" fontId="26" fillId="20" borderId="2" applyNumberFormat="0" applyAlignment="0" applyProtection="0"/>
    <xf numFmtId="0" fontId="10" fillId="23" borderId="10" applyNumberFormat="0" applyFont="0" applyAlignment="0" applyProtection="0"/>
    <xf numFmtId="10" fontId="58" fillId="47" borderId="12" applyNumberFormat="0" applyBorder="0" applyAlignment="0" applyProtection="0"/>
    <xf numFmtId="0" fontId="10" fillId="23" borderId="10" applyNumberFormat="0" applyFont="0" applyAlignment="0" applyProtection="0"/>
    <xf numFmtId="0" fontId="34" fillId="20" borderId="1" applyNumberFormat="0" applyAlignment="0" applyProtection="0"/>
    <xf numFmtId="0" fontId="10" fillId="23" borderId="10" applyNumberFormat="0" applyFont="0" applyAlignment="0" applyProtection="0"/>
    <xf numFmtId="0" fontId="26" fillId="20" borderId="2" applyNumberFormat="0" applyAlignment="0" applyProtection="0"/>
    <xf numFmtId="0" fontId="10" fillId="23" borderId="10" applyNumberFormat="0" applyFont="0" applyAlignment="0" applyProtection="0"/>
    <xf numFmtId="0" fontId="35" fillId="0" borderId="9" applyNumberFormat="0" applyFill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4" fillId="20" borderId="1" applyNumberFormat="0" applyAlignment="0" applyProtection="0"/>
    <xf numFmtId="0" fontId="64" fillId="20" borderId="1" applyNumberFormat="0" applyAlignment="0" applyProtection="0"/>
    <xf numFmtId="0" fontId="6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72" fillId="20" borderId="61" applyNumberFormat="0" applyAlignment="0" applyProtection="0"/>
    <xf numFmtId="0" fontId="30" fillId="0" borderId="164" applyNumberFormat="0" applyFill="0" applyAlignment="0" applyProtection="0"/>
    <xf numFmtId="44" fontId="10" fillId="0" borderId="66">
      <alignment horizontal="right" vertical="top" wrapText="1"/>
    </xf>
    <xf numFmtId="44" fontId="10" fillId="0" borderId="66">
      <alignment horizontal="right" vertical="top" wrapText="1"/>
    </xf>
    <xf numFmtId="44" fontId="10" fillId="0" borderId="66">
      <alignment horizontal="right" vertical="top" wrapText="1"/>
    </xf>
    <xf numFmtId="0" fontId="34" fillId="20" borderId="1" applyNumberForma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5" fillId="0" borderId="9" applyNumberFormat="0" applyFill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25" fillId="7" borderId="1" applyNumberFormat="0" applyAlignment="0" applyProtection="0"/>
    <xf numFmtId="0" fontId="34" fillId="20" borderId="1" applyNumberForma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5" fillId="0" borderId="9" applyNumberFormat="0" applyFill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4" fillId="20" borderId="1" applyNumberFormat="0" applyAlignment="0" applyProtection="0"/>
    <xf numFmtId="0" fontId="31" fillId="0" borderId="165" applyNumberFormat="0" applyFill="0" applyAlignment="0" applyProtection="0"/>
    <xf numFmtId="0" fontId="25" fillId="7" borderId="1" applyNumberFormat="0" applyAlignment="0" applyProtection="0"/>
    <xf numFmtId="0" fontId="10" fillId="23" borderId="10" applyNumberFormat="0" applyFont="0" applyAlignment="0" applyProtection="0"/>
    <xf numFmtId="4" fontId="73" fillId="52" borderId="2" applyNumberFormat="0" applyProtection="0">
      <alignment horizontal="right" vertical="center"/>
    </xf>
    <xf numFmtId="0" fontId="31" fillId="0" borderId="165" applyNumberFormat="0" applyFill="0" applyAlignment="0" applyProtection="0"/>
    <xf numFmtId="0" fontId="30" fillId="0" borderId="164" applyNumberFormat="0" applyFill="0" applyAlignment="0" applyProtection="0"/>
    <xf numFmtId="0" fontId="35" fillId="0" borderId="9" applyNumberFormat="0" applyFill="0" applyAlignment="0" applyProtection="0"/>
    <xf numFmtId="0" fontId="72" fillId="0" borderId="64" applyNumberFormat="0" applyFill="0" applyAlignment="0" applyProtection="0"/>
    <xf numFmtId="0" fontId="10" fillId="23" borderId="10" applyNumberFormat="0" applyFont="0" applyAlignment="0" applyProtection="0"/>
    <xf numFmtId="0" fontId="31" fillId="0" borderId="165" applyNumberFormat="0" applyFill="0" applyAlignment="0" applyProtection="0"/>
    <xf numFmtId="0" fontId="10" fillId="23" borderId="10" applyNumberFormat="0" applyFont="0" applyAlignment="0" applyProtection="0"/>
    <xf numFmtId="0" fontId="30" fillId="0" borderId="164" applyNumberFormat="0" applyFill="0" applyAlignment="0" applyProtection="0"/>
    <xf numFmtId="0" fontId="34" fillId="20" borderId="1" applyNumberFormat="0" applyAlignment="0" applyProtection="0"/>
    <xf numFmtId="0" fontId="35" fillId="0" borderId="9" applyNumberFormat="0" applyFill="0" applyAlignment="0" applyProtection="0"/>
    <xf numFmtId="0" fontId="26" fillId="20" borderId="2" applyNumberForma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1" fillId="0" borderId="165" applyNumberFormat="0" applyFill="0" applyAlignment="0" applyProtection="0"/>
    <xf numFmtId="0" fontId="10" fillId="23" borderId="10" applyNumberFormat="0" applyFont="0" applyAlignment="0" applyProtection="0"/>
    <xf numFmtId="0" fontId="25" fillId="7" borderId="1" applyNumberFormat="0" applyAlignment="0" applyProtection="0"/>
    <xf numFmtId="0" fontId="10" fillId="23" borderId="10" applyNumberFormat="0" applyFont="0" applyAlignment="0" applyProtection="0"/>
    <xf numFmtId="0" fontId="31" fillId="0" borderId="165" applyNumberFormat="0" applyFill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0" fillId="0" borderId="164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1" fillId="0" borderId="165" applyNumberFormat="0" applyFill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1" fillId="0" borderId="165" applyNumberFormat="0" applyFill="0" applyAlignment="0" applyProtection="0"/>
    <xf numFmtId="0" fontId="10" fillId="23" borderId="10" applyNumberFormat="0" applyFont="0" applyAlignment="0" applyProtection="0"/>
    <xf numFmtId="0" fontId="48" fillId="27" borderId="10" applyNumberFormat="0" applyFont="0" applyAlignment="0" applyProtection="0"/>
    <xf numFmtId="0" fontId="26" fillId="20" borderId="2" applyNumberFormat="0" applyAlignment="0" applyProtection="0"/>
    <xf numFmtId="0" fontId="10" fillId="23" borderId="10" applyNumberFormat="0" applyFont="0" applyAlignment="0" applyProtection="0"/>
    <xf numFmtId="0" fontId="67" fillId="0" borderId="167" applyNumberFormat="0" applyFill="0" applyAlignment="0" applyProtection="0"/>
    <xf numFmtId="0" fontId="10" fillId="23" borderId="10" applyNumberFormat="0" applyFont="0" applyAlignment="0" applyProtection="0"/>
    <xf numFmtId="0" fontId="31" fillId="0" borderId="165" applyNumberFormat="0" applyFill="0" applyAlignment="0" applyProtection="0"/>
    <xf numFmtId="0" fontId="12" fillId="30" borderId="65" applyNumberForma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5" fillId="0" borderId="9" applyNumberFormat="0" applyFill="0" applyAlignment="0" applyProtection="0"/>
    <xf numFmtId="0" fontId="51" fillId="20" borderId="1" applyNumberFormat="0" applyAlignment="0" applyProtection="0"/>
    <xf numFmtId="0" fontId="10" fillId="23" borderId="10" applyNumberFormat="0" applyFont="0" applyAlignment="0" applyProtection="0"/>
    <xf numFmtId="0" fontId="31" fillId="0" borderId="165" applyNumberFormat="0" applyFill="0" applyAlignment="0" applyProtection="0"/>
    <xf numFmtId="0" fontId="10" fillId="23" borderId="10" applyNumberFormat="0" applyFont="0" applyAlignment="0" applyProtection="0"/>
    <xf numFmtId="0" fontId="13" fillId="23" borderId="10" applyNumberFormat="0" applyFont="0" applyAlignment="0" applyProtection="0"/>
    <xf numFmtId="0" fontId="10" fillId="23" borderId="10" applyNumberFormat="0" applyFont="0" applyAlignment="0" applyProtection="0"/>
    <xf numFmtId="0" fontId="30" fillId="0" borderId="164" applyNumberFormat="0" applyFill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44" fontId="10" fillId="0" borderId="66">
      <alignment horizontal="right" vertical="top" wrapText="1"/>
    </xf>
    <xf numFmtId="44" fontId="10" fillId="0" borderId="66">
      <alignment horizontal="right" vertical="top" wrapText="1"/>
    </xf>
    <xf numFmtId="0" fontId="2" fillId="0" borderId="0"/>
    <xf numFmtId="0" fontId="2" fillId="0" borderId="0"/>
    <xf numFmtId="0" fontId="2" fillId="0" borderId="0"/>
    <xf numFmtId="0" fontId="64" fillId="20" borderId="169" applyNumberFormat="0" applyAlignment="0" applyProtection="0"/>
    <xf numFmtId="0" fontId="64" fillId="20" borderId="169" applyNumberFormat="0" applyAlignment="0" applyProtection="0"/>
    <xf numFmtId="43" fontId="2" fillId="0" borderId="0" applyFont="0" applyFill="0" applyBorder="0" applyAlignment="0" applyProtection="0"/>
    <xf numFmtId="0" fontId="64" fillId="20" borderId="169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28" borderId="170" applyNumberFormat="0" applyAlignment="0" applyProtection="0"/>
    <xf numFmtId="0" fontId="64" fillId="20" borderId="169" applyNumberFormat="0" applyAlignment="0" applyProtection="0"/>
    <xf numFmtId="0" fontId="26" fillId="20" borderId="170" applyNumberFormat="0" applyAlignment="0" applyProtection="0"/>
    <xf numFmtId="0" fontId="26" fillId="20" borderId="170" applyNumberFormat="0" applyAlignment="0" applyProtection="0"/>
    <xf numFmtId="0" fontId="26" fillId="20" borderId="170" applyNumberFormat="0" applyAlignment="0" applyProtection="0"/>
    <xf numFmtId="0" fontId="34" fillId="20" borderId="169" applyNumberFormat="0" applyAlignment="0" applyProtection="0"/>
    <xf numFmtId="0" fontId="34" fillId="20" borderId="169" applyNumberFormat="0" applyAlignment="0" applyProtection="0"/>
    <xf numFmtId="0" fontId="34" fillId="28" borderId="169" applyNumberFormat="0" applyAlignment="0" applyProtection="0"/>
    <xf numFmtId="10" fontId="58" fillId="47" borderId="173" applyNumberFormat="0" applyBorder="0" applyAlignment="0" applyProtection="0"/>
    <xf numFmtId="0" fontId="26" fillId="20" borderId="170" applyNumberFormat="0" applyAlignment="0" applyProtection="0"/>
    <xf numFmtId="0" fontId="25" fillId="7" borderId="169" applyNumberFormat="0" applyAlignment="0" applyProtection="0"/>
    <xf numFmtId="0" fontId="25" fillId="7" borderId="169" applyNumberFormat="0" applyAlignment="0" applyProtection="0"/>
    <xf numFmtId="0" fontId="25" fillId="7" borderId="169" applyNumberFormat="0" applyAlignment="0" applyProtection="0"/>
    <xf numFmtId="0" fontId="25" fillId="7" borderId="169" applyNumberFormat="0" applyAlignment="0" applyProtection="0"/>
    <xf numFmtId="0" fontId="25" fillId="29" borderId="169" applyNumberFormat="0" applyAlignment="0" applyProtection="0"/>
    <xf numFmtId="0" fontId="12" fillId="47" borderId="173" applyNumberFormat="0" applyFont="0" applyAlignment="0">
      <protection locked="0"/>
    </xf>
    <xf numFmtId="0" fontId="51" fillId="20" borderId="169" applyNumberFormat="0" applyAlignment="0" applyProtection="0"/>
    <xf numFmtId="0" fontId="64" fillId="20" borderId="169" applyNumberFormat="0" applyAlignment="0" applyProtection="0"/>
    <xf numFmtId="0" fontId="13" fillId="23" borderId="172" applyNumberFormat="0" applyFont="0" applyAlignment="0" applyProtection="0"/>
    <xf numFmtId="0" fontId="35" fillId="0" borderId="171" applyNumberFormat="0" applyFill="0" applyAlignment="0" applyProtection="0"/>
    <xf numFmtId="0" fontId="34" fillId="20" borderId="169" applyNumberFormat="0" applyAlignment="0" applyProtection="0"/>
    <xf numFmtId="0" fontId="2" fillId="0" borderId="0"/>
    <xf numFmtId="0" fontId="26" fillId="20" borderId="170" applyNumberFormat="0" applyAlignment="0" applyProtection="0"/>
    <xf numFmtId="0" fontId="25" fillId="7" borderId="169" applyNumberFormat="0" applyAlignment="0" applyProtection="0"/>
    <xf numFmtId="0" fontId="2" fillId="0" borderId="0"/>
    <xf numFmtId="0" fontId="2" fillId="0" borderId="0"/>
    <xf numFmtId="0" fontId="2" fillId="0" borderId="0"/>
    <xf numFmtId="0" fontId="25" fillId="7" borderId="169" applyNumberFormat="0" applyAlignment="0" applyProtection="0"/>
    <xf numFmtId="0" fontId="26" fillId="20" borderId="170" applyNumberFormat="0" applyAlignment="0" applyProtection="0"/>
    <xf numFmtId="0" fontId="34" fillId="20" borderId="169" applyNumberFormat="0" applyAlignment="0" applyProtection="0"/>
    <xf numFmtId="0" fontId="64" fillId="20" borderId="169" applyNumberFormat="0" applyAlignment="0" applyProtection="0"/>
    <xf numFmtId="0" fontId="34" fillId="20" borderId="169" applyNumberFormat="0" applyAlignment="0" applyProtection="0"/>
    <xf numFmtId="0" fontId="34" fillId="20" borderId="169" applyNumberFormat="0" applyAlignment="0" applyProtection="0"/>
    <xf numFmtId="44" fontId="10" fillId="0" borderId="174">
      <alignment horizontal="right" vertical="top" wrapText="1"/>
    </xf>
    <xf numFmtId="44" fontId="10" fillId="0" borderId="174">
      <alignment horizontal="right" vertical="top" wrapText="1"/>
    </xf>
    <xf numFmtId="44" fontId="10" fillId="0" borderId="174">
      <alignment horizontal="right" vertical="top" wrapText="1"/>
    </xf>
    <xf numFmtId="0" fontId="10" fillId="23" borderId="172" applyNumberFormat="0" applyFont="0" applyAlignment="0" applyProtection="0"/>
    <xf numFmtId="0" fontId="2" fillId="0" borderId="0"/>
    <xf numFmtId="0" fontId="10" fillId="23" borderId="172" applyNumberFormat="0" applyFont="0" applyAlignment="0" applyProtection="0"/>
    <xf numFmtId="0" fontId="10" fillId="23" borderId="172" applyNumberFormat="0" applyFont="0" applyAlignment="0" applyProtection="0"/>
    <xf numFmtId="0" fontId="35" fillId="0" borderId="171" applyNumberFormat="0" applyFill="0" applyAlignment="0" applyProtection="0"/>
    <xf numFmtId="0" fontId="10" fillId="23" borderId="172" applyNumberFormat="0" applyFont="0" applyAlignment="0" applyProtection="0"/>
    <xf numFmtId="0" fontId="10" fillId="23" borderId="172" applyNumberFormat="0" applyFont="0" applyAlignment="0" applyProtection="0"/>
    <xf numFmtId="0" fontId="10" fillId="23" borderId="172" applyNumberFormat="0" applyFont="0" applyAlignment="0" applyProtection="0"/>
    <xf numFmtId="0" fontId="10" fillId="23" borderId="172" applyNumberFormat="0" applyFont="0" applyAlignment="0" applyProtection="0"/>
    <xf numFmtId="0" fontId="10" fillId="23" borderId="172" applyNumberFormat="0" applyFont="0" applyAlignment="0" applyProtection="0"/>
    <xf numFmtId="0" fontId="10" fillId="23" borderId="172" applyNumberFormat="0" applyFont="0" applyAlignment="0" applyProtection="0"/>
    <xf numFmtId="0" fontId="35" fillId="0" borderId="171" applyNumberFormat="0" applyFill="0" applyAlignment="0" applyProtection="0"/>
    <xf numFmtId="0" fontId="10" fillId="23" borderId="172" applyNumberFormat="0" applyFont="0" applyAlignment="0" applyProtection="0"/>
    <xf numFmtId="0" fontId="25" fillId="7" borderId="169" applyNumberFormat="0" applyAlignment="0" applyProtection="0"/>
    <xf numFmtId="0" fontId="10" fillId="23" borderId="172" applyNumberFormat="0" applyFont="0" applyAlignment="0" applyProtection="0"/>
    <xf numFmtId="0" fontId="2" fillId="0" borderId="0"/>
    <xf numFmtId="4" fontId="73" fillId="52" borderId="170" applyNumberFormat="0" applyProtection="0">
      <alignment horizontal="right" vertical="center"/>
    </xf>
    <xf numFmtId="0" fontId="35" fillId="0" borderId="171" applyNumberFormat="0" applyFill="0" applyAlignment="0" applyProtection="0"/>
    <xf numFmtId="0" fontId="10" fillId="23" borderId="172" applyNumberFormat="0" applyFont="0" applyAlignment="0" applyProtection="0"/>
    <xf numFmtId="0" fontId="10" fillId="23" borderId="172" applyNumberFormat="0" applyFont="0" applyAlignment="0" applyProtection="0"/>
    <xf numFmtId="0" fontId="34" fillId="20" borderId="169" applyNumberFormat="0" applyAlignment="0" applyProtection="0"/>
    <xf numFmtId="0" fontId="35" fillId="0" borderId="171" applyNumberFormat="0" applyFill="0" applyAlignment="0" applyProtection="0"/>
    <xf numFmtId="0" fontId="26" fillId="20" borderId="170" applyNumberFormat="0" applyAlignment="0" applyProtection="0"/>
    <xf numFmtId="0" fontId="10" fillId="23" borderId="172" applyNumberFormat="0" applyFont="0" applyAlignment="0" applyProtection="0"/>
    <xf numFmtId="0" fontId="10" fillId="23" borderId="172" applyNumberFormat="0" applyFont="0" applyAlignment="0" applyProtection="0"/>
    <xf numFmtId="0" fontId="10" fillId="23" borderId="172" applyNumberFormat="0" applyFont="0" applyAlignment="0" applyProtection="0"/>
    <xf numFmtId="0" fontId="10" fillId="23" borderId="172" applyNumberFormat="0" applyFont="0" applyAlignment="0" applyProtection="0"/>
    <xf numFmtId="0" fontId="10" fillId="23" borderId="172" applyNumberFormat="0" applyFont="0" applyAlignment="0" applyProtection="0"/>
    <xf numFmtId="0" fontId="2" fillId="0" borderId="0"/>
    <xf numFmtId="0" fontId="10" fillId="23" borderId="172" applyNumberFormat="0" applyFont="0" applyAlignment="0" applyProtection="0"/>
    <xf numFmtId="0" fontId="35" fillId="0" borderId="171" applyNumberFormat="0" applyFill="0" applyAlignment="0" applyProtection="0"/>
    <xf numFmtId="0" fontId="35" fillId="0" borderId="171" applyNumberFormat="0" applyFill="0" applyAlignment="0" applyProtection="0"/>
    <xf numFmtId="0" fontId="10" fillId="23" borderId="172" applyNumberFormat="0" applyFont="0" applyAlignment="0" applyProtection="0"/>
    <xf numFmtId="0" fontId="10" fillId="23" borderId="172" applyNumberFormat="0" applyFont="0" applyAlignment="0" applyProtection="0"/>
    <xf numFmtId="0" fontId="10" fillId="23" borderId="172" applyNumberFormat="0" applyFont="0" applyAlignment="0" applyProtection="0"/>
    <xf numFmtId="0" fontId="10" fillId="23" borderId="172" applyNumberFormat="0" applyFont="0" applyAlignment="0" applyProtection="0"/>
    <xf numFmtId="0" fontId="10" fillId="23" borderId="172" applyNumberFormat="0" applyFont="0" applyAlignment="0" applyProtection="0"/>
    <xf numFmtId="0" fontId="10" fillId="23" borderId="172" applyNumberFormat="0" applyFont="0" applyAlignment="0" applyProtection="0"/>
    <xf numFmtId="0" fontId="48" fillId="27" borderId="172" applyNumberFormat="0" applyFont="0" applyAlignment="0" applyProtection="0"/>
    <xf numFmtId="0" fontId="10" fillId="23" borderId="172" applyNumberFormat="0" applyFont="0" applyAlignment="0" applyProtection="0"/>
    <xf numFmtId="0" fontId="10" fillId="23" borderId="172" applyNumberFormat="0" applyFont="0" applyAlignment="0" applyProtection="0"/>
    <xf numFmtId="0" fontId="10" fillId="23" borderId="172" applyNumberFormat="0" applyFont="0" applyAlignment="0" applyProtection="0"/>
    <xf numFmtId="0" fontId="10" fillId="23" borderId="172" applyNumberFormat="0" applyFont="0" applyAlignment="0" applyProtection="0"/>
    <xf numFmtId="0" fontId="10" fillId="23" borderId="172" applyNumberFormat="0" applyFont="0" applyAlignment="0" applyProtection="0"/>
    <xf numFmtId="0" fontId="10" fillId="23" borderId="172" applyNumberFormat="0" applyFont="0" applyAlignment="0" applyProtection="0"/>
    <xf numFmtId="0" fontId="10" fillId="23" borderId="172" applyNumberFormat="0" applyFont="0" applyAlignment="0" applyProtection="0"/>
    <xf numFmtId="0" fontId="2" fillId="0" borderId="0"/>
  </cellStyleXfs>
  <cellXfs count="1188">
    <xf numFmtId="0" fontId="0" fillId="0" borderId="0" xfId="0"/>
    <xf numFmtId="0" fontId="17" fillId="0" borderId="1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0" xfId="0" applyFont="1" applyFill="1"/>
    <xf numFmtId="0" fontId="17" fillId="0" borderId="0" xfId="0" applyFont="1" applyFill="1" applyAlignment="1">
      <alignment horizontal="left"/>
    </xf>
    <xf numFmtId="0" fontId="0" fillId="0" borderId="0" xfId="0" applyFill="1"/>
    <xf numFmtId="0" fontId="18" fillId="0" borderId="32" xfId="0" applyFont="1" applyFill="1" applyBorder="1" applyAlignment="1">
      <alignment horizontal="center" vertical="center" wrapText="1"/>
    </xf>
    <xf numFmtId="0" fontId="17" fillId="0" borderId="0" xfId="0" applyFont="1" applyFill="1" applyBorder="1"/>
    <xf numFmtId="0" fontId="18" fillId="0" borderId="32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0" fillId="0" borderId="0" xfId="0" applyFill="1" applyBorder="1"/>
    <xf numFmtId="0" fontId="17" fillId="0" borderId="0" xfId="0" applyFont="1" applyFill="1" applyBorder="1" applyAlignment="1">
      <alignment horizontal="left"/>
    </xf>
    <xf numFmtId="0" fontId="17" fillId="0" borderId="41" xfId="0" applyFont="1" applyFill="1" applyBorder="1"/>
    <xf numFmtId="0" fontId="17" fillId="0" borderId="42" xfId="0" applyFont="1" applyFill="1" applyBorder="1"/>
    <xf numFmtId="0" fontId="18" fillId="0" borderId="1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top"/>
    </xf>
    <xf numFmtId="0" fontId="18" fillId="0" borderId="20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horizontal="center" vertical="center"/>
    </xf>
    <xf numFmtId="0" fontId="17" fillId="0" borderId="12" xfId="47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left" vertical="center" wrapText="1"/>
    </xf>
    <xf numFmtId="0" fontId="17" fillId="0" borderId="12" xfId="0" applyFont="1" applyFill="1" applyBorder="1" applyAlignment="1">
      <alignment horizontal="center" vertical="center" wrapText="1"/>
    </xf>
    <xf numFmtId="49" fontId="17" fillId="0" borderId="21" xfId="0" quotePrefix="1" applyNumberFormat="1" applyFont="1" applyFill="1" applyBorder="1" applyAlignment="1">
      <alignment horizontal="left" vertical="center" wrapText="1"/>
    </xf>
    <xf numFmtId="1" fontId="18" fillId="0" borderId="5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53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vertical="center" wrapText="1"/>
    </xf>
    <xf numFmtId="0" fontId="18" fillId="0" borderId="67" xfId="0" applyFont="1" applyFill="1" applyBorder="1" applyAlignment="1">
      <alignment horizontal="center" vertical="center" wrapText="1"/>
    </xf>
    <xf numFmtId="0" fontId="18" fillId="0" borderId="32" xfId="0" applyFont="1" applyFill="1" applyBorder="1" applyAlignment="1">
      <alignment horizontal="center" vertical="center"/>
    </xf>
    <xf numFmtId="2" fontId="17" fillId="0" borderId="12" xfId="0" applyNumberFormat="1" applyFont="1" applyFill="1" applyBorder="1" applyAlignment="1">
      <alignment horizontal="left" vertical="center" wrapText="1"/>
    </xf>
    <xf numFmtId="0" fontId="17" fillId="0" borderId="24" xfId="0" applyFont="1" applyFill="1" applyBorder="1" applyAlignment="1">
      <alignment horizontal="center" vertical="center"/>
    </xf>
    <xf numFmtId="49" fontId="17" fillId="0" borderId="18" xfId="0" applyNumberFormat="1" applyFont="1" applyFill="1" applyBorder="1" applyAlignment="1">
      <alignment horizontal="center" vertical="center"/>
    </xf>
    <xf numFmtId="0" fontId="17" fillId="0" borderId="21" xfId="0" quotePrefix="1" applyNumberFormat="1" applyFont="1" applyFill="1" applyBorder="1" applyAlignment="1">
      <alignment vertical="center" wrapText="1"/>
    </xf>
    <xf numFmtId="2" fontId="17" fillId="0" borderId="0" xfId="0" applyNumberFormat="1" applyFont="1" applyFill="1" applyBorder="1"/>
    <xf numFmtId="173" fontId="17" fillId="0" borderId="0" xfId="0" applyNumberFormat="1" applyFont="1" applyFill="1" applyBorder="1"/>
    <xf numFmtId="0" fontId="17" fillId="0" borderId="21" xfId="0" applyFont="1" applyFill="1" applyBorder="1" applyAlignment="1">
      <alignment horizontal="left" vertical="center" wrapText="1"/>
    </xf>
    <xf numFmtId="4" fontId="17" fillId="0" borderId="0" xfId="0" applyNumberFormat="1" applyFont="1" applyFill="1" applyBorder="1"/>
    <xf numFmtId="0" fontId="17" fillId="0" borderId="12" xfId="0" quotePrefix="1" applyNumberFormat="1" applyFont="1" applyFill="1" applyBorder="1" applyAlignment="1">
      <alignment horizontal="left" vertical="center" wrapText="1"/>
    </xf>
    <xf numFmtId="4" fontId="18" fillId="0" borderId="0" xfId="0" applyNumberFormat="1" applyFont="1" applyFill="1" applyBorder="1" applyAlignment="1">
      <alignment horizontal="right" vertical="center"/>
    </xf>
    <xf numFmtId="4" fontId="18" fillId="0" borderId="13" xfId="0" applyNumberFormat="1" applyFont="1" applyFill="1" applyBorder="1" applyAlignment="1">
      <alignment horizontal="center" vertical="center"/>
    </xf>
    <xf numFmtId="4" fontId="18" fillId="0" borderId="15" xfId="0" applyNumberFormat="1" applyFont="1" applyFill="1" applyBorder="1" applyAlignment="1">
      <alignment horizontal="center" vertical="center"/>
    </xf>
    <xf numFmtId="0" fontId="18" fillId="0" borderId="0" xfId="0" applyFont="1" applyFill="1" applyBorder="1"/>
    <xf numFmtId="49" fontId="17" fillId="0" borderId="12" xfId="0" applyNumberFormat="1" applyFont="1" applyFill="1" applyBorder="1" applyAlignment="1">
      <alignment horizontal="left" vertical="center" wrapText="1"/>
    </xf>
    <xf numFmtId="49" fontId="17" fillId="0" borderId="18" xfId="0" applyNumberFormat="1" applyFont="1" applyFill="1" applyBorder="1" applyAlignment="1">
      <alignment horizontal="left" vertical="center" wrapText="1"/>
    </xf>
    <xf numFmtId="4" fontId="18" fillId="0" borderId="29" xfId="0" applyNumberFormat="1" applyFont="1" applyFill="1" applyBorder="1" applyAlignment="1">
      <alignment horizontal="center" vertical="center" wrapText="1"/>
    </xf>
    <xf numFmtId="49" fontId="17" fillId="0" borderId="18" xfId="0" quotePrefix="1" applyNumberFormat="1" applyFont="1" applyFill="1" applyBorder="1" applyAlignment="1">
      <alignment horizontal="left" vertical="center" wrapText="1"/>
    </xf>
    <xf numFmtId="0" fontId="17" fillId="0" borderId="18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left" vertical="center" wrapText="1"/>
    </xf>
    <xf numFmtId="0" fontId="84" fillId="0" borderId="18" xfId="0" applyFont="1" applyFill="1" applyBorder="1" applyAlignment="1">
      <alignment horizontal="left" vertical="center" wrapText="1"/>
    </xf>
    <xf numFmtId="0" fontId="85" fillId="0" borderId="18" xfId="0" applyFont="1" applyFill="1" applyBorder="1" applyAlignment="1">
      <alignment horizontal="left" vertical="center" wrapText="1"/>
    </xf>
    <xf numFmtId="0" fontId="17" fillId="0" borderId="12" xfId="0" applyFont="1" applyFill="1" applyBorder="1" applyAlignment="1">
      <alignment vertical="center" wrapText="1"/>
    </xf>
    <xf numFmtId="49" fontId="17" fillId="0" borderId="12" xfId="0" quotePrefix="1" applyNumberFormat="1" applyFont="1" applyFill="1" applyBorder="1" applyAlignment="1">
      <alignment horizontal="left" vertical="center" wrapText="1"/>
    </xf>
    <xf numFmtId="49" fontId="17" fillId="0" borderId="12" xfId="0" quotePrefix="1" applyNumberFormat="1" applyFont="1" applyFill="1" applyBorder="1" applyAlignment="1">
      <alignment vertical="center" wrapText="1"/>
    </xf>
    <xf numFmtId="49" fontId="17" fillId="24" borderId="12" xfId="0" applyNumberFormat="1" applyFont="1" applyFill="1" applyBorder="1" applyAlignment="1">
      <alignment vertical="center" wrapText="1"/>
    </xf>
    <xf numFmtId="49" fontId="17" fillId="24" borderId="21" xfId="0" applyNumberFormat="1" applyFont="1" applyFill="1" applyBorder="1" applyAlignment="1">
      <alignment vertical="center" wrapText="1"/>
    </xf>
    <xf numFmtId="4" fontId="17" fillId="0" borderId="0" xfId="0" applyNumberFormat="1" applyFont="1" applyFill="1" applyBorder="1" applyAlignment="1">
      <alignment horizontal="right" vertical="center"/>
    </xf>
    <xf numFmtId="49" fontId="17" fillId="0" borderId="0" xfId="0" applyNumberFormat="1" applyFont="1" applyFill="1" applyBorder="1" applyAlignment="1">
      <alignment vertical="top" wrapText="1"/>
    </xf>
    <xf numFmtId="49" fontId="17" fillId="0" borderId="0" xfId="0" applyNumberFormat="1" applyFont="1" applyFill="1" applyBorder="1" applyAlignment="1">
      <alignment horizontal="left" vertical="top" wrapText="1"/>
    </xf>
    <xf numFmtId="49" fontId="17" fillId="0" borderId="12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4" fontId="17" fillId="0" borderId="12" xfId="0" applyNumberFormat="1" applyFont="1" applyFill="1" applyBorder="1" applyAlignment="1">
      <alignment horizontal="center" vertical="center"/>
    </xf>
    <xf numFmtId="4" fontId="17" fillId="0" borderId="0" xfId="0" applyNumberFormat="1" applyFont="1" applyFill="1" applyBorder="1" applyAlignment="1">
      <alignment vertical="center"/>
    </xf>
    <xf numFmtId="0" fontId="18" fillId="0" borderId="44" xfId="0" applyNumberFormat="1" applyFont="1" applyFill="1" applyBorder="1" applyAlignment="1">
      <alignment horizontal="center" vertical="center"/>
    </xf>
    <xf numFmtId="0" fontId="18" fillId="0" borderId="71" xfId="0" applyFont="1" applyFill="1" applyBorder="1" applyAlignment="1">
      <alignment horizontal="center" vertical="center"/>
    </xf>
    <xf numFmtId="0" fontId="18" fillId="0" borderId="71" xfId="0" applyFont="1" applyFill="1" applyBorder="1" applyAlignment="1">
      <alignment horizontal="center" vertical="center" wrapText="1"/>
    </xf>
    <xf numFmtId="0" fontId="18" fillId="0" borderId="31" xfId="0" applyFont="1" applyFill="1" applyBorder="1" applyAlignment="1">
      <alignment horizontal="center" vertical="center"/>
    </xf>
    <xf numFmtId="0" fontId="18" fillId="0" borderId="72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1" fontId="18" fillId="0" borderId="78" xfId="0" applyNumberFormat="1" applyFont="1" applyFill="1" applyBorder="1" applyAlignment="1">
      <alignment horizontal="center" vertical="center"/>
    </xf>
    <xf numFmtId="1" fontId="18" fillId="0" borderId="80" xfId="0" applyNumberFormat="1" applyFont="1" applyFill="1" applyBorder="1" applyAlignment="1">
      <alignment horizontal="center" vertical="center"/>
    </xf>
    <xf numFmtId="0" fontId="18" fillId="54" borderId="83" xfId="0" applyFont="1" applyFill="1" applyBorder="1" applyAlignment="1">
      <alignment horizontal="center" vertical="top" wrapText="1"/>
    </xf>
    <xf numFmtId="0" fontId="18" fillId="54" borderId="82" xfId="0" applyFont="1" applyFill="1" applyBorder="1" applyAlignment="1">
      <alignment horizontal="center" vertical="center" wrapText="1"/>
    </xf>
    <xf numFmtId="4" fontId="40" fillId="0" borderId="68" xfId="0" applyNumberFormat="1" applyFont="1" applyFill="1" applyBorder="1" applyAlignment="1">
      <alignment horizontal="center" vertical="center"/>
    </xf>
    <xf numFmtId="3" fontId="17" fillId="0" borderId="13" xfId="0" applyNumberFormat="1" applyFont="1" applyFill="1" applyBorder="1" applyAlignment="1">
      <alignment horizontal="center" vertical="center"/>
    </xf>
    <xf numFmtId="3" fontId="17" fillId="0" borderId="22" xfId="0" applyNumberFormat="1" applyFont="1" applyFill="1" applyBorder="1" applyAlignment="1">
      <alignment horizontal="center" vertical="center"/>
    </xf>
    <xf numFmtId="4" fontId="17" fillId="0" borderId="13" xfId="0" applyNumberFormat="1" applyFont="1" applyFill="1" applyBorder="1" applyAlignment="1">
      <alignment horizontal="center" vertical="center" wrapText="1"/>
    </xf>
    <xf numFmtId="4" fontId="17" fillId="0" borderId="22" xfId="0" applyNumberFormat="1" applyFont="1" applyFill="1" applyBorder="1" applyAlignment="1">
      <alignment horizontal="center" vertical="center" wrapText="1"/>
    </xf>
    <xf numFmtId="4" fontId="18" fillId="0" borderId="29" xfId="0" applyNumberFormat="1" applyFont="1" applyFill="1" applyBorder="1" applyAlignment="1">
      <alignment horizontal="center" vertical="center"/>
    </xf>
    <xf numFmtId="4" fontId="17" fillId="0" borderId="16" xfId="59" applyNumberFormat="1" applyFont="1" applyFill="1" applyBorder="1" applyAlignment="1">
      <alignment horizontal="center" vertical="center" wrapText="1"/>
    </xf>
    <xf numFmtId="4" fontId="17" fillId="0" borderId="27" xfId="59" applyNumberFormat="1" applyFont="1" applyFill="1" applyBorder="1" applyAlignment="1">
      <alignment horizontal="center" vertical="center" wrapText="1"/>
    </xf>
    <xf numFmtId="4" fontId="17" fillId="0" borderId="15" xfId="0" applyNumberFormat="1" applyFont="1" applyFill="1" applyBorder="1" applyAlignment="1">
      <alignment horizontal="center" vertical="center"/>
    </xf>
    <xf numFmtId="4" fontId="17" fillId="0" borderId="19" xfId="0" applyNumberFormat="1" applyFont="1" applyFill="1" applyBorder="1" applyAlignment="1">
      <alignment horizontal="center" vertical="center" wrapText="1"/>
    </xf>
    <xf numFmtId="4" fontId="17" fillId="0" borderId="15" xfId="59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/>
    </xf>
    <xf numFmtId="4" fontId="17" fillId="0" borderId="30" xfId="0" applyNumberFormat="1" applyFont="1" applyFill="1" applyBorder="1" applyAlignment="1">
      <alignment horizontal="center" vertical="center"/>
    </xf>
    <xf numFmtId="4" fontId="18" fillId="0" borderId="29" xfId="47" applyNumberFormat="1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vertical="center" wrapText="1"/>
    </xf>
    <xf numFmtId="4" fontId="18" fillId="56" borderId="29" xfId="0" applyNumberFormat="1" applyFont="1" applyFill="1" applyBorder="1" applyAlignment="1">
      <alignment horizontal="center" vertical="center"/>
    </xf>
    <xf numFmtId="0" fontId="18" fillId="56" borderId="43" xfId="0" applyFont="1" applyFill="1" applyBorder="1" applyAlignment="1">
      <alignment horizontal="center" vertical="top" wrapText="1"/>
    </xf>
    <xf numFmtId="0" fontId="18" fillId="56" borderId="17" xfId="0" applyFont="1" applyFill="1" applyBorder="1" applyAlignment="1">
      <alignment vertical="center" wrapText="1"/>
    </xf>
    <xf numFmtId="0" fontId="18" fillId="56" borderId="17" xfId="0" applyFont="1" applyFill="1" applyBorder="1" applyAlignment="1">
      <alignment horizontal="center" vertical="center" wrapText="1"/>
    </xf>
    <xf numFmtId="4" fontId="18" fillId="56" borderId="27" xfId="0" applyNumberFormat="1" applyFont="1" applyFill="1" applyBorder="1" applyAlignment="1">
      <alignment horizontal="center" vertical="center" wrapText="1"/>
    </xf>
    <xf numFmtId="0" fontId="18" fillId="57" borderId="32" xfId="0" applyFont="1" applyFill="1" applyBorder="1" applyAlignment="1">
      <alignment horizontal="center" vertical="center" wrapText="1"/>
    </xf>
    <xf numFmtId="0" fontId="17" fillId="0" borderId="72" xfId="0" applyFont="1" applyFill="1" applyBorder="1" applyAlignment="1">
      <alignment horizontal="center" vertical="center"/>
    </xf>
    <xf numFmtId="4" fontId="18" fillId="57" borderId="29" xfId="0" applyNumberFormat="1" applyFont="1" applyFill="1" applyBorder="1" applyAlignment="1">
      <alignment horizontal="center" vertical="center"/>
    </xf>
    <xf numFmtId="0" fontId="18" fillId="57" borderId="17" xfId="0" applyFont="1" applyFill="1" applyBorder="1" applyAlignment="1">
      <alignment horizontal="center" vertical="center" wrapText="1"/>
    </xf>
    <xf numFmtId="0" fontId="18" fillId="57" borderId="12" xfId="0" applyFont="1" applyFill="1" applyBorder="1" applyAlignment="1">
      <alignment horizontal="center" vertical="center"/>
    </xf>
    <xf numFmtId="4" fontId="18" fillId="57" borderId="13" xfId="0" applyNumberFormat="1" applyFont="1" applyFill="1" applyBorder="1" applyAlignment="1">
      <alignment horizontal="center" vertical="center"/>
    </xf>
    <xf numFmtId="0" fontId="17" fillId="0" borderId="94" xfId="0" applyFont="1" applyFill="1" applyBorder="1" applyAlignment="1">
      <alignment horizontal="center" vertical="center" wrapText="1"/>
    </xf>
    <xf numFmtId="0" fontId="17" fillId="57" borderId="37" xfId="0" applyNumberFormat="1" applyFont="1" applyFill="1" applyBorder="1" applyAlignment="1">
      <alignment horizontal="center" vertical="center"/>
    </xf>
    <xf numFmtId="4" fontId="17" fillId="0" borderId="96" xfId="0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7" fillId="57" borderId="28" xfId="0" applyFont="1" applyFill="1" applyBorder="1" applyAlignment="1">
      <alignment horizontal="center" vertical="center"/>
    </xf>
    <xf numFmtId="49" fontId="18" fillId="57" borderId="32" xfId="0" applyNumberFormat="1" applyFont="1" applyFill="1" applyBorder="1" applyAlignment="1">
      <alignment horizontal="center" vertical="center" wrapText="1"/>
    </xf>
    <xf numFmtId="0" fontId="18" fillId="57" borderId="32" xfId="0" applyFont="1" applyFill="1" applyBorder="1" applyAlignment="1">
      <alignment horizontal="center" vertical="center"/>
    </xf>
    <xf numFmtId="0" fontId="18" fillId="57" borderId="33" xfId="0" applyFont="1" applyFill="1" applyBorder="1" applyAlignment="1">
      <alignment horizontal="center" vertical="center"/>
    </xf>
    <xf numFmtId="4" fontId="18" fillId="57" borderId="27" xfId="0" applyNumberFormat="1" applyFont="1" applyFill="1" applyBorder="1" applyAlignment="1">
      <alignment horizontal="center" vertical="center" wrapText="1"/>
    </xf>
    <xf numFmtId="4" fontId="18" fillId="57" borderId="27" xfId="59" applyNumberFormat="1" applyFont="1" applyFill="1" applyBorder="1" applyAlignment="1">
      <alignment horizontal="center" vertical="center" wrapText="1"/>
    </xf>
    <xf numFmtId="4" fontId="18" fillId="0" borderId="68" xfId="0" applyNumberFormat="1" applyFont="1" applyFill="1" applyBorder="1" applyAlignment="1">
      <alignment horizontal="center" vertical="center"/>
    </xf>
    <xf numFmtId="49" fontId="18" fillId="57" borderId="31" xfId="0" applyNumberFormat="1" applyFont="1" applyFill="1" applyBorder="1" applyAlignment="1">
      <alignment horizontal="center" vertical="top" wrapText="1"/>
    </xf>
    <xf numFmtId="0" fontId="18" fillId="57" borderId="38" xfId="0" applyFont="1" applyFill="1" applyBorder="1" applyAlignment="1">
      <alignment horizontal="center" vertical="center"/>
    </xf>
    <xf numFmtId="0" fontId="18" fillId="57" borderId="43" xfId="0" applyFont="1" applyFill="1" applyBorder="1" applyAlignment="1">
      <alignment horizontal="center" vertical="top"/>
    </xf>
    <xf numFmtId="0" fontId="18" fillId="0" borderId="7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top"/>
    </xf>
    <xf numFmtId="4" fontId="17" fillId="0" borderId="99" xfId="0" applyNumberFormat="1" applyFont="1" applyFill="1" applyBorder="1" applyAlignment="1">
      <alignment horizontal="center" vertical="center"/>
    </xf>
    <xf numFmtId="4" fontId="17" fillId="0" borderId="96" xfId="0" applyNumberFormat="1" applyFont="1" applyFill="1" applyBorder="1" applyAlignment="1">
      <alignment horizontal="center" vertical="center"/>
    </xf>
    <xf numFmtId="4" fontId="17" fillId="0" borderId="94" xfId="0" applyNumberFormat="1" applyFont="1" applyFill="1" applyBorder="1" applyAlignment="1">
      <alignment horizontal="center" vertical="center"/>
    </xf>
    <xf numFmtId="4" fontId="17" fillId="0" borderId="99" xfId="0" applyNumberFormat="1" applyFont="1" applyFill="1" applyBorder="1" applyAlignment="1">
      <alignment horizontal="center" vertical="center" wrapText="1"/>
    </xf>
    <xf numFmtId="4" fontId="17" fillId="0" borderId="96" xfId="59" applyNumberFormat="1" applyFont="1" applyFill="1" applyBorder="1" applyAlignment="1">
      <alignment horizontal="center" vertical="center" wrapText="1"/>
    </xf>
    <xf numFmtId="4" fontId="17" fillId="0" borderId="76" xfId="59" applyNumberFormat="1" applyFont="1" applyFill="1" applyBorder="1" applyAlignment="1">
      <alignment horizontal="center" vertical="center" wrapText="1"/>
    </xf>
    <xf numFmtId="4" fontId="17" fillId="0" borderId="94" xfId="59" applyNumberFormat="1" applyFont="1" applyFill="1" applyBorder="1" applyAlignment="1">
      <alignment horizontal="center" vertical="center" wrapText="1"/>
    </xf>
    <xf numFmtId="4" fontId="17" fillId="0" borderId="75" xfId="59" applyNumberFormat="1" applyFont="1" applyFill="1" applyBorder="1" applyAlignment="1">
      <alignment horizontal="center" vertical="center" wrapText="1"/>
    </xf>
    <xf numFmtId="4" fontId="17" fillId="0" borderId="97" xfId="59" applyNumberFormat="1" applyFont="1" applyFill="1" applyBorder="1" applyAlignment="1">
      <alignment horizontal="center" vertical="center" wrapText="1"/>
    </xf>
    <xf numFmtId="0" fontId="17" fillId="0" borderId="76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 wrapText="1"/>
    </xf>
    <xf numFmtId="0" fontId="17" fillId="0" borderId="73" xfId="0" applyFont="1" applyFill="1" applyBorder="1" applyAlignment="1">
      <alignment horizontal="center" vertical="center"/>
    </xf>
    <xf numFmtId="0" fontId="17" fillId="0" borderId="73" xfId="0" applyFont="1" applyFill="1" applyBorder="1" applyAlignment="1">
      <alignment horizontal="center" vertical="center" wrapText="1"/>
    </xf>
    <xf numFmtId="0" fontId="17" fillId="0" borderId="74" xfId="0" applyFont="1" applyFill="1" applyBorder="1" applyAlignment="1">
      <alignment horizontal="center" vertical="center" wrapText="1"/>
    </xf>
    <xf numFmtId="0" fontId="17" fillId="0" borderId="93" xfId="0" applyFont="1" applyFill="1" applyBorder="1" applyAlignment="1">
      <alignment horizontal="center" vertical="center"/>
    </xf>
    <xf numFmtId="4" fontId="18" fillId="57" borderId="29" xfId="0" applyNumberFormat="1" applyFont="1" applyFill="1" applyBorder="1" applyAlignment="1">
      <alignment horizontal="center" vertical="center" wrapText="1"/>
    </xf>
    <xf numFmtId="4" fontId="18" fillId="57" borderId="19" xfId="59" applyNumberFormat="1" applyFont="1" applyFill="1" applyBorder="1" applyAlignment="1">
      <alignment horizontal="center" vertical="center" wrapText="1"/>
    </xf>
    <xf numFmtId="4" fontId="0" fillId="0" borderId="0" xfId="0" applyNumberFormat="1" applyFill="1" applyBorder="1"/>
    <xf numFmtId="4" fontId="17" fillId="0" borderId="0" xfId="0" applyNumberFormat="1" applyFont="1" applyFill="1" applyBorder="1" applyAlignment="1">
      <alignment horizontal="left"/>
    </xf>
    <xf numFmtId="4" fontId="17" fillId="0" borderId="0" xfId="0" applyNumberFormat="1" applyFont="1" applyFill="1"/>
    <xf numFmtId="1" fontId="17" fillId="57" borderId="88" xfId="0" applyNumberFormat="1" applyFont="1" applyFill="1" applyBorder="1" applyAlignment="1">
      <alignment horizontal="center" vertical="center"/>
    </xf>
    <xf numFmtId="4" fontId="17" fillId="0" borderId="27" xfId="0" applyNumberFormat="1" applyFont="1" applyFill="1" applyBorder="1" applyAlignment="1">
      <alignment horizontal="center" vertical="center"/>
    </xf>
    <xf numFmtId="4" fontId="17" fillId="0" borderId="0" xfId="0" applyNumberFormat="1" applyFont="1" applyFill="1" applyBorder="1" applyAlignment="1">
      <alignment horizontal="left" vertical="center"/>
    </xf>
    <xf numFmtId="0" fontId="18" fillId="57" borderId="18" xfId="0" applyFont="1" applyFill="1" applyBorder="1" applyAlignment="1">
      <alignment horizontal="center" vertical="center"/>
    </xf>
    <xf numFmtId="4" fontId="0" fillId="0" borderId="0" xfId="0" applyNumberFormat="1" applyFont="1" applyFill="1" applyAlignment="1">
      <alignment horizontal="center" vertical="center"/>
    </xf>
    <xf numFmtId="0" fontId="18" fillId="0" borderId="40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4" fontId="18" fillId="0" borderId="19" xfId="0" applyNumberFormat="1" applyFont="1" applyFill="1" applyBorder="1" applyAlignment="1">
      <alignment horizontal="center" vertical="center" wrapText="1"/>
    </xf>
    <xf numFmtId="0" fontId="18" fillId="0" borderId="72" xfId="0" applyFont="1" applyFill="1" applyBorder="1" applyAlignment="1">
      <alignment horizontal="center" vertical="center" wrapText="1"/>
    </xf>
    <xf numFmtId="4" fontId="18" fillId="0" borderId="19" xfId="0" applyNumberFormat="1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4" fontId="88" fillId="0" borderId="13" xfId="1441" applyNumberFormat="1" applyFont="1" applyFill="1" applyBorder="1" applyAlignment="1">
      <alignment horizontal="center" vertical="center"/>
    </xf>
    <xf numFmtId="4" fontId="88" fillId="0" borderId="13" xfId="1438" applyNumberFormat="1" applyFont="1" applyFill="1" applyBorder="1" applyAlignment="1">
      <alignment horizontal="center" vertical="center"/>
    </xf>
    <xf numFmtId="4" fontId="88" fillId="0" borderId="13" xfId="1436" applyNumberFormat="1" applyFont="1" applyFill="1" applyBorder="1" applyAlignment="1">
      <alignment horizontal="center" vertical="center"/>
    </xf>
    <xf numFmtId="4" fontId="88" fillId="0" borderId="13" xfId="1435" applyNumberFormat="1" applyFont="1" applyFill="1" applyBorder="1" applyAlignment="1">
      <alignment horizontal="center" vertical="center"/>
    </xf>
    <xf numFmtId="4" fontId="88" fillId="0" borderId="13" xfId="1433" applyNumberFormat="1" applyFont="1" applyFill="1" applyBorder="1" applyAlignment="1">
      <alignment horizontal="center" vertical="center"/>
    </xf>
    <xf numFmtId="4" fontId="88" fillId="0" borderId="13" xfId="1432" applyNumberFormat="1" applyFont="1" applyFill="1" applyBorder="1" applyAlignment="1">
      <alignment horizontal="center" vertical="center"/>
    </xf>
    <xf numFmtId="4" fontId="88" fillId="0" borderId="13" xfId="1430" applyNumberFormat="1" applyFont="1" applyFill="1" applyBorder="1" applyAlignment="1">
      <alignment horizontal="center" vertical="center"/>
    </xf>
    <xf numFmtId="4" fontId="88" fillId="0" borderId="13" xfId="1428" applyNumberFormat="1" applyFont="1" applyFill="1" applyBorder="1" applyAlignment="1">
      <alignment horizontal="center" vertical="center"/>
    </xf>
    <xf numFmtId="4" fontId="88" fillId="0" borderId="13" xfId="1426" applyNumberFormat="1" applyFont="1" applyFill="1" applyBorder="1" applyAlignment="1">
      <alignment horizontal="center" vertical="center"/>
    </xf>
    <xf numFmtId="4" fontId="88" fillId="0" borderId="13" xfId="1425" applyNumberFormat="1" applyFont="1" applyFill="1" applyBorder="1" applyAlignment="1">
      <alignment horizontal="center" vertical="center"/>
    </xf>
    <xf numFmtId="4" fontId="88" fillId="0" borderId="13" xfId="1423" applyNumberFormat="1" applyFont="1" applyFill="1" applyBorder="1" applyAlignment="1">
      <alignment horizontal="center" vertical="center"/>
    </xf>
    <xf numFmtId="4" fontId="17" fillId="0" borderId="13" xfId="1421" applyNumberFormat="1" applyFont="1" applyFill="1" applyBorder="1" applyAlignment="1">
      <alignment horizontal="center" vertical="center"/>
    </xf>
    <xf numFmtId="4" fontId="17" fillId="0" borderId="13" xfId="1420" applyNumberFormat="1" applyFont="1" applyFill="1" applyBorder="1" applyAlignment="1">
      <alignment horizontal="center" vertical="center"/>
    </xf>
    <xf numFmtId="49" fontId="18" fillId="57" borderId="32" xfId="0" applyNumberFormat="1" applyFont="1" applyFill="1" applyBorder="1" applyAlignment="1">
      <alignment horizontal="center" vertical="center"/>
    </xf>
    <xf numFmtId="0" fontId="18" fillId="57" borderId="32" xfId="0" applyFont="1" applyFill="1" applyBorder="1" applyAlignment="1">
      <alignment vertical="center"/>
    </xf>
    <xf numFmtId="0" fontId="17" fillId="0" borderId="37" xfId="0" applyFont="1" applyFill="1" applyBorder="1" applyAlignment="1">
      <alignment horizontal="center" vertical="center"/>
    </xf>
    <xf numFmtId="0" fontId="17" fillId="0" borderId="46" xfId="0" applyFont="1" applyFill="1" applyBorder="1" applyAlignment="1">
      <alignment horizontal="center" vertical="center"/>
    </xf>
    <xf numFmtId="0" fontId="17" fillId="0" borderId="40" xfId="0" applyFont="1" applyFill="1" applyBorder="1" applyAlignment="1">
      <alignment horizontal="center" vertical="center" wrapText="1"/>
    </xf>
    <xf numFmtId="0" fontId="18" fillId="57" borderId="71" xfId="0" applyFont="1" applyFill="1" applyBorder="1" applyAlignment="1">
      <alignment horizontal="center" vertical="center" wrapText="1"/>
    </xf>
    <xf numFmtId="4" fontId="18" fillId="57" borderId="67" xfId="59" applyNumberFormat="1" applyFont="1" applyFill="1" applyBorder="1" applyAlignment="1">
      <alignment horizontal="center" vertical="center" wrapText="1"/>
    </xf>
    <xf numFmtId="49" fontId="18" fillId="57" borderId="32" xfId="0" applyNumberFormat="1" applyFont="1" applyFill="1" applyBorder="1" applyAlignment="1">
      <alignment horizontal="left" vertical="center" wrapText="1"/>
    </xf>
    <xf numFmtId="0" fontId="18" fillId="57" borderId="26" xfId="0" applyFont="1" applyFill="1" applyBorder="1" applyAlignment="1">
      <alignment horizontal="center" vertical="center"/>
    </xf>
    <xf numFmtId="4" fontId="18" fillId="57" borderId="53" xfId="59" applyNumberFormat="1" applyFont="1" applyFill="1" applyBorder="1" applyAlignment="1">
      <alignment horizontal="center" vertical="center" wrapText="1"/>
    </xf>
    <xf numFmtId="0" fontId="18" fillId="57" borderId="17" xfId="0" applyFont="1" applyFill="1" applyBorder="1" applyAlignment="1">
      <alignment horizontal="center" vertical="center"/>
    </xf>
    <xf numFmtId="49" fontId="18" fillId="57" borderId="31" xfId="0" applyNumberFormat="1" applyFont="1" applyFill="1" applyBorder="1" applyAlignment="1">
      <alignment horizontal="center" vertical="center" wrapText="1"/>
    </xf>
    <xf numFmtId="0" fontId="18" fillId="57" borderId="43" xfId="0" applyFont="1" applyFill="1" applyBorder="1" applyAlignment="1">
      <alignment horizontal="center" vertical="center"/>
    </xf>
    <xf numFmtId="0" fontId="18" fillId="57" borderId="72" xfId="0" applyNumberFormat="1" applyFont="1" applyFill="1" applyBorder="1" applyAlignment="1">
      <alignment horizontal="center" vertical="center"/>
    </xf>
    <xf numFmtId="4" fontId="17" fillId="0" borderId="99" xfId="59" applyNumberFormat="1" applyFont="1" applyFill="1" applyBorder="1" applyAlignment="1">
      <alignment horizontal="center" vertical="center" wrapText="1"/>
    </xf>
    <xf numFmtId="0" fontId="18" fillId="56" borderId="26" xfId="0" applyFont="1" applyFill="1" applyBorder="1" applyAlignment="1">
      <alignment horizontal="center" vertical="center" wrapText="1"/>
    </xf>
    <xf numFmtId="0" fontId="18" fillId="56" borderId="32" xfId="0" applyFont="1" applyFill="1" applyBorder="1" applyAlignment="1">
      <alignment vertical="center" wrapText="1"/>
    </xf>
    <xf numFmtId="4" fontId="18" fillId="56" borderId="67" xfId="0" applyNumberFormat="1" applyFont="1" applyFill="1" applyBorder="1" applyAlignment="1">
      <alignment horizontal="center" vertical="center" wrapText="1"/>
    </xf>
    <xf numFmtId="0" fontId="18" fillId="56" borderId="32" xfId="0" applyFont="1" applyFill="1" applyBorder="1" applyAlignment="1">
      <alignment horizontal="center" vertical="center" wrapText="1"/>
    </xf>
    <xf numFmtId="0" fontId="18" fillId="56" borderId="32" xfId="0" applyFont="1" applyFill="1" applyBorder="1" applyAlignment="1">
      <alignment horizontal="left" vertical="center" wrapText="1"/>
    </xf>
    <xf numFmtId="0" fontId="18" fillId="56" borderId="53" xfId="0" applyFont="1" applyFill="1" applyBorder="1" applyAlignment="1">
      <alignment horizontal="center" vertical="center" wrapText="1"/>
    </xf>
    <xf numFmtId="0" fontId="18" fillId="56" borderId="43" xfId="0" applyFont="1" applyFill="1" applyBorder="1" applyAlignment="1">
      <alignment horizontal="center" vertical="center" wrapText="1"/>
    </xf>
    <xf numFmtId="4" fontId="18" fillId="56" borderId="29" xfId="0" applyNumberFormat="1" applyFont="1" applyFill="1" applyBorder="1" applyAlignment="1">
      <alignment horizontal="center" vertical="center" wrapText="1"/>
    </xf>
    <xf numFmtId="0" fontId="18" fillId="56" borderId="67" xfId="0" applyFont="1" applyFill="1" applyBorder="1" applyAlignment="1">
      <alignment horizontal="center" vertical="center" wrapText="1"/>
    </xf>
    <xf numFmtId="0" fontId="18" fillId="56" borderId="26" xfId="0" applyFont="1" applyFill="1" applyBorder="1" applyAlignment="1">
      <alignment horizontal="center" vertical="top" wrapText="1"/>
    </xf>
    <xf numFmtId="4" fontId="18" fillId="57" borderId="19" xfId="0" applyNumberFormat="1" applyFont="1" applyFill="1" applyBorder="1" applyAlignment="1">
      <alignment horizontal="center" vertical="center"/>
    </xf>
    <xf numFmtId="4" fontId="18" fillId="57" borderId="99" xfId="0" applyNumberFormat="1" applyFont="1" applyFill="1" applyBorder="1" applyAlignment="1">
      <alignment horizontal="center" vertical="center"/>
    </xf>
    <xf numFmtId="0" fontId="18" fillId="57" borderId="23" xfId="0" applyNumberFormat="1" applyFont="1" applyFill="1" applyBorder="1" applyAlignment="1">
      <alignment horizontal="center" vertical="center"/>
    </xf>
    <xf numFmtId="0" fontId="18" fillId="57" borderId="11" xfId="0" applyFont="1" applyFill="1" applyBorder="1" applyAlignment="1">
      <alignment horizontal="center" vertical="center"/>
    </xf>
    <xf numFmtId="4" fontId="18" fillId="0" borderId="99" xfId="0" applyNumberFormat="1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57" borderId="53" xfId="0" applyFont="1" applyFill="1" applyBorder="1" applyAlignment="1">
      <alignment horizontal="center" vertical="center" wrapText="1"/>
    </xf>
    <xf numFmtId="0" fontId="17" fillId="0" borderId="21" xfId="1449" applyFont="1" applyFill="1" applyBorder="1" applyAlignment="1">
      <alignment horizontal="center" vertical="center"/>
    </xf>
    <xf numFmtId="0" fontId="17" fillId="0" borderId="98" xfId="1449" quotePrefix="1" applyFont="1" applyFill="1" applyBorder="1" applyAlignment="1">
      <alignment horizontal="left" vertical="center" wrapText="1"/>
    </xf>
    <xf numFmtId="0" fontId="18" fillId="57" borderId="33" xfId="0" applyFont="1" applyFill="1" applyBorder="1" applyAlignment="1">
      <alignment horizontal="center" vertical="center" wrapText="1"/>
    </xf>
    <xf numFmtId="0" fontId="17" fillId="0" borderId="94" xfId="0" applyFont="1" applyFill="1" applyBorder="1" applyAlignment="1">
      <alignment horizontal="center" vertical="center"/>
    </xf>
    <xf numFmtId="4" fontId="18" fillId="57" borderId="27" xfId="1441" applyNumberFormat="1" applyFont="1" applyFill="1" applyBorder="1" applyAlignment="1">
      <alignment horizontal="center" vertical="center"/>
    </xf>
    <xf numFmtId="0" fontId="17" fillId="0" borderId="12" xfId="1461" applyFont="1" applyFill="1" applyBorder="1" applyAlignment="1">
      <alignment horizontal="center" vertical="center"/>
    </xf>
    <xf numFmtId="0" fontId="17" fillId="0" borderId="95" xfId="1449" applyFont="1" applyFill="1" applyBorder="1" applyAlignment="1">
      <alignment horizontal="left" vertical="center" wrapText="1"/>
    </xf>
    <xf numFmtId="0" fontId="17" fillId="0" borderId="62" xfId="1449" quotePrefix="1" applyFont="1" applyFill="1" applyBorder="1" applyAlignment="1">
      <alignment horizontal="left" vertical="center" wrapText="1"/>
    </xf>
    <xf numFmtId="0" fontId="18" fillId="0" borderId="44" xfId="0" applyFont="1" applyFill="1" applyBorder="1" applyAlignment="1">
      <alignment horizontal="center" vertical="center"/>
    </xf>
    <xf numFmtId="0" fontId="17" fillId="0" borderId="12" xfId="1449" applyFont="1" applyFill="1" applyBorder="1" applyAlignment="1">
      <alignment horizontal="center" vertical="center"/>
    </xf>
    <xf numFmtId="0" fontId="17" fillId="0" borderId="95" xfId="1449" quotePrefix="1" applyFont="1" applyFill="1" applyBorder="1" applyAlignment="1">
      <alignment horizontal="left" vertical="center" wrapText="1"/>
    </xf>
    <xf numFmtId="0" fontId="17" fillId="0" borderId="21" xfId="0" quotePrefix="1" applyNumberFormat="1" applyFont="1" applyFill="1" applyBorder="1" applyAlignment="1">
      <alignment horizontal="left" vertical="center" wrapText="1"/>
    </xf>
    <xf numFmtId="0" fontId="18" fillId="57" borderId="67" xfId="0" applyFont="1" applyFill="1" applyBorder="1" applyAlignment="1">
      <alignment horizontal="center" vertical="center" wrapText="1"/>
    </xf>
    <xf numFmtId="0" fontId="18" fillId="57" borderId="71" xfId="0" applyFont="1" applyFill="1" applyBorder="1" applyAlignment="1">
      <alignment horizontal="center" vertical="center"/>
    </xf>
    <xf numFmtId="0" fontId="18" fillId="57" borderId="11" xfId="0" applyFont="1" applyFill="1" applyBorder="1" applyAlignment="1">
      <alignment horizontal="left" vertical="center" wrapText="1"/>
    </xf>
    <xf numFmtId="4" fontId="18" fillId="57" borderId="67" xfId="0" applyNumberFormat="1" applyFont="1" applyFill="1" applyBorder="1" applyAlignment="1">
      <alignment horizontal="center" vertical="center" wrapText="1"/>
    </xf>
    <xf numFmtId="0" fontId="18" fillId="57" borderId="48" xfId="0" applyFont="1" applyFill="1" applyBorder="1" applyAlignment="1">
      <alignment vertical="center" wrapText="1"/>
    </xf>
    <xf numFmtId="0" fontId="18" fillId="57" borderId="26" xfId="0" applyFont="1" applyFill="1" applyBorder="1" applyAlignment="1">
      <alignment horizontal="center" vertical="center" wrapText="1"/>
    </xf>
    <xf numFmtId="0" fontId="18" fillId="55" borderId="43" xfId="0" applyFont="1" applyFill="1" applyBorder="1" applyAlignment="1">
      <alignment horizontal="left" vertical="center" wrapText="1"/>
    </xf>
    <xf numFmtId="0" fontId="18" fillId="55" borderId="43" xfId="0" applyFont="1" applyFill="1" applyBorder="1" applyAlignment="1">
      <alignment horizontal="center" vertical="top"/>
    </xf>
    <xf numFmtId="0" fontId="0" fillId="0" borderId="0" xfId="0"/>
    <xf numFmtId="0" fontId="0" fillId="0" borderId="0" xfId="0" applyFill="1"/>
    <xf numFmtId="49" fontId="18" fillId="0" borderId="11" xfId="0" applyNumberFormat="1" applyFont="1" applyFill="1" applyBorder="1" applyAlignment="1">
      <alignment horizontal="center" vertical="center" wrapText="1"/>
    </xf>
    <xf numFmtId="0" fontId="85" fillId="0" borderId="18" xfId="0" applyFont="1" applyFill="1" applyBorder="1" applyAlignment="1">
      <alignment horizontal="center" vertical="center"/>
    </xf>
    <xf numFmtId="0" fontId="85" fillId="0" borderId="12" xfId="0" applyFont="1" applyFill="1" applyBorder="1" applyAlignment="1">
      <alignment vertical="center" wrapText="1"/>
    </xf>
    <xf numFmtId="0" fontId="85" fillId="0" borderId="12" xfId="0" applyFont="1" applyFill="1" applyBorder="1" applyAlignment="1">
      <alignment horizontal="center" vertical="center"/>
    </xf>
    <xf numFmtId="0" fontId="83" fillId="0" borderId="12" xfId="0" applyFont="1" applyFill="1" applyBorder="1" applyAlignment="1">
      <alignment vertical="center" wrapText="1"/>
    </xf>
    <xf numFmtId="0" fontId="85" fillId="0" borderId="12" xfId="0" applyFont="1" applyFill="1" applyBorder="1" applyAlignment="1">
      <alignment horizontal="center" vertical="center" wrapText="1"/>
    </xf>
    <xf numFmtId="4" fontId="18" fillId="0" borderId="76" xfId="0" applyNumberFormat="1" applyFont="1" applyFill="1" applyBorder="1" applyAlignment="1">
      <alignment horizontal="center" vertical="center"/>
    </xf>
    <xf numFmtId="1" fontId="85" fillId="0" borderId="99" xfId="0" applyNumberFormat="1" applyFont="1" applyFill="1" applyBorder="1" applyAlignment="1">
      <alignment horizontal="center" vertical="center"/>
    </xf>
    <xf numFmtId="1" fontId="85" fillId="0" borderId="94" xfId="0" applyNumberFormat="1" applyFont="1" applyFill="1" applyBorder="1" applyAlignment="1">
      <alignment horizontal="center" vertical="center"/>
    </xf>
    <xf numFmtId="1" fontId="85" fillId="0" borderId="96" xfId="0" applyNumberFormat="1" applyFont="1" applyFill="1" applyBorder="1" applyAlignment="1">
      <alignment horizontal="center" vertical="center"/>
    </xf>
    <xf numFmtId="4" fontId="18" fillId="0" borderId="94" xfId="0" applyNumberFormat="1" applyFont="1" applyFill="1" applyBorder="1" applyAlignment="1">
      <alignment horizontal="center" vertical="center"/>
    </xf>
    <xf numFmtId="0" fontId="86" fillId="55" borderId="17" xfId="0" applyFont="1" applyFill="1" applyBorder="1" applyAlignment="1">
      <alignment horizontal="center" vertical="center" wrapText="1"/>
    </xf>
    <xf numFmtId="4" fontId="86" fillId="55" borderId="53" xfId="0" applyNumberFormat="1" applyFont="1" applyFill="1" applyBorder="1" applyAlignment="1">
      <alignment horizontal="center" vertical="center" wrapText="1"/>
    </xf>
    <xf numFmtId="4" fontId="86" fillId="55" borderId="27" xfId="0" applyNumberFormat="1" applyFont="1" applyFill="1" applyBorder="1" applyAlignment="1">
      <alignment horizontal="center" vertical="center" wrapText="1"/>
    </xf>
    <xf numFmtId="0" fontId="18" fillId="57" borderId="11" xfId="0" applyFont="1" applyFill="1" applyBorder="1" applyAlignment="1">
      <alignment horizontal="center" vertical="center" wrapText="1"/>
    </xf>
    <xf numFmtId="4" fontId="18" fillId="0" borderId="99" xfId="0" applyNumberFormat="1" applyFont="1" applyFill="1" applyBorder="1" applyAlignment="1">
      <alignment horizontal="center" vertical="center"/>
    </xf>
    <xf numFmtId="0" fontId="18" fillId="57" borderId="76" xfId="0" applyFont="1" applyFill="1" applyBorder="1" applyAlignment="1">
      <alignment horizontal="center" vertical="center" wrapText="1"/>
    </xf>
    <xf numFmtId="0" fontId="18" fillId="56" borderId="26" xfId="0" applyFont="1" applyFill="1" applyBorder="1" applyAlignment="1">
      <alignment horizontal="center" vertical="top"/>
    </xf>
    <xf numFmtId="0" fontId="18" fillId="56" borderId="11" xfId="0" applyFont="1" applyFill="1" applyBorder="1" applyAlignment="1">
      <alignment horizontal="left" vertical="center" wrapText="1"/>
    </xf>
    <xf numFmtId="4" fontId="18" fillId="57" borderId="99" xfId="59" applyNumberFormat="1" applyFont="1" applyFill="1" applyBorder="1" applyAlignment="1">
      <alignment horizontal="center" vertical="center" wrapText="1"/>
    </xf>
    <xf numFmtId="0" fontId="18" fillId="0" borderId="84" xfId="0" applyFont="1" applyFill="1" applyBorder="1" applyAlignment="1">
      <alignment horizontal="center" vertical="center"/>
    </xf>
    <xf numFmtId="0" fontId="17" fillId="0" borderId="14" xfId="0" quotePrefix="1" applyNumberFormat="1" applyFont="1" applyFill="1" applyBorder="1" applyAlignment="1">
      <alignment vertical="center" wrapText="1"/>
    </xf>
    <xf numFmtId="4" fontId="18" fillId="0" borderId="75" xfId="59" applyNumberFormat="1" applyFont="1" applyFill="1" applyBorder="1" applyAlignment="1">
      <alignment horizontal="center" vertical="center" wrapText="1"/>
    </xf>
    <xf numFmtId="49" fontId="18" fillId="57" borderId="17" xfId="0" applyNumberFormat="1" applyFont="1" applyFill="1" applyBorder="1" applyAlignment="1">
      <alignment horizontal="left" vertical="center" wrapText="1"/>
    </xf>
    <xf numFmtId="2" fontId="17" fillId="0" borderId="53" xfId="0" applyNumberFormat="1" applyFont="1" applyFill="1" applyBorder="1" applyAlignment="1">
      <alignment horizontal="center" vertical="center"/>
    </xf>
    <xf numFmtId="4" fontId="18" fillId="57" borderId="76" xfId="59" applyNumberFormat="1" applyFont="1" applyFill="1" applyBorder="1" applyAlignment="1">
      <alignment horizontal="center" vertical="center" wrapText="1"/>
    </xf>
    <xf numFmtId="4" fontId="18" fillId="57" borderId="13" xfId="59" applyNumberFormat="1" applyFont="1" applyFill="1" applyBorder="1" applyAlignment="1">
      <alignment horizontal="center" vertical="center" wrapText="1"/>
    </xf>
    <xf numFmtId="0" fontId="17" fillId="0" borderId="73" xfId="0" applyFont="1" applyFill="1" applyBorder="1" applyAlignment="1">
      <alignment horizontal="center" vertical="top"/>
    </xf>
    <xf numFmtId="0" fontId="18" fillId="57" borderId="11" xfId="0" applyFont="1" applyFill="1" applyBorder="1" applyAlignment="1">
      <alignment vertical="center" wrapText="1"/>
    </xf>
    <xf numFmtId="49" fontId="17" fillId="0" borderId="20" xfId="0" applyNumberFormat="1" applyFont="1" applyFill="1" applyBorder="1" applyAlignment="1">
      <alignment horizontal="left" vertical="center" wrapText="1"/>
    </xf>
    <xf numFmtId="49" fontId="18" fillId="56" borderId="32" xfId="0" applyNumberFormat="1" applyFont="1" applyFill="1" applyBorder="1" applyAlignment="1">
      <alignment horizontal="center" vertical="center" wrapText="1"/>
    </xf>
    <xf numFmtId="4" fontId="18" fillId="56" borderId="67" xfId="0" applyNumberFormat="1" applyFont="1" applyFill="1" applyBorder="1" applyAlignment="1">
      <alignment horizontal="center" vertical="center"/>
    </xf>
    <xf numFmtId="16" fontId="18" fillId="57" borderId="33" xfId="0" applyNumberFormat="1" applyFont="1" applyFill="1" applyBorder="1" applyAlignment="1">
      <alignment horizontal="center" vertical="center"/>
    </xf>
    <xf numFmtId="4" fontId="85" fillId="0" borderId="73" xfId="0" applyNumberFormat="1" applyFont="1" applyFill="1" applyBorder="1" applyAlignment="1">
      <alignment horizontal="center" vertical="center"/>
    </xf>
    <xf numFmtId="4" fontId="85" fillId="0" borderId="72" xfId="0" applyNumberFormat="1" applyFont="1" applyFill="1" applyBorder="1" applyAlignment="1">
      <alignment horizontal="center" vertical="center"/>
    </xf>
    <xf numFmtId="4" fontId="85" fillId="0" borderId="19" xfId="0" applyNumberFormat="1" applyFont="1" applyFill="1" applyBorder="1" applyAlignment="1">
      <alignment horizontal="center" vertical="center"/>
    </xf>
    <xf numFmtId="4" fontId="85" fillId="0" borderId="13" xfId="0" applyNumberFormat="1" applyFont="1" applyFill="1" applyBorder="1" applyAlignment="1">
      <alignment horizontal="center" vertical="center"/>
    </xf>
    <xf numFmtId="4" fontId="85" fillId="0" borderId="74" xfId="0" applyNumberFormat="1" applyFont="1" applyFill="1" applyBorder="1" applyAlignment="1">
      <alignment horizontal="center" vertical="center"/>
    </xf>
    <xf numFmtId="4" fontId="85" fillId="0" borderId="22" xfId="0" applyNumberFormat="1" applyFont="1" applyFill="1" applyBorder="1" applyAlignment="1">
      <alignment horizontal="center" vertical="center"/>
    </xf>
    <xf numFmtId="4" fontId="18" fillId="57" borderId="71" xfId="0" applyNumberFormat="1" applyFont="1" applyFill="1" applyBorder="1" applyAlignment="1">
      <alignment horizontal="center" vertical="center"/>
    </xf>
    <xf numFmtId="4" fontId="18" fillId="57" borderId="11" xfId="0" applyNumberFormat="1" applyFont="1" applyFill="1" applyBorder="1" applyAlignment="1">
      <alignment horizontal="center" vertical="center"/>
    </xf>
    <xf numFmtId="49" fontId="18" fillId="57" borderId="11" xfId="0" applyNumberFormat="1" applyFont="1" applyFill="1" applyBorder="1" applyAlignment="1">
      <alignment horizontal="left" vertical="center" wrapText="1"/>
    </xf>
    <xf numFmtId="4" fontId="18" fillId="57" borderId="32" xfId="0" applyNumberFormat="1" applyFont="1" applyFill="1" applyBorder="1" applyAlignment="1">
      <alignment horizontal="center" vertical="center"/>
    </xf>
    <xf numFmtId="0" fontId="40" fillId="0" borderId="88" xfId="0" applyFont="1" applyFill="1" applyBorder="1" applyAlignment="1">
      <alignment horizontal="center" vertical="center"/>
    </xf>
    <xf numFmtId="0" fontId="18" fillId="54" borderId="79" xfId="0" applyFont="1" applyFill="1" applyBorder="1" applyAlignment="1">
      <alignment horizontal="center" vertical="center" wrapText="1"/>
    </xf>
    <xf numFmtId="4" fontId="40" fillId="0" borderId="29" xfId="0" applyNumberFormat="1" applyFont="1" applyFill="1" applyBorder="1" applyAlignment="1">
      <alignment horizontal="center" vertical="center"/>
    </xf>
    <xf numFmtId="0" fontId="17" fillId="0" borderId="96" xfId="0" applyFont="1" applyFill="1" applyBorder="1" applyAlignment="1">
      <alignment horizontal="center" vertical="center"/>
    </xf>
    <xf numFmtId="4" fontId="40" fillId="0" borderId="29" xfId="0" applyNumberFormat="1" applyFont="1" applyFill="1" applyBorder="1" applyAlignment="1">
      <alignment horizontal="center" vertical="center" wrapText="1"/>
    </xf>
    <xf numFmtId="4" fontId="18" fillId="56" borderId="53" xfId="0" applyNumberFormat="1" applyFont="1" applyFill="1" applyBorder="1" applyAlignment="1">
      <alignment horizontal="center" vertical="center" wrapText="1"/>
    </xf>
    <xf numFmtId="1" fontId="17" fillId="0" borderId="73" xfId="0" applyNumberFormat="1" applyFont="1" applyFill="1" applyBorder="1" applyAlignment="1">
      <alignment horizontal="center" vertical="center"/>
    </xf>
    <xf numFmtId="1" fontId="17" fillId="0" borderId="93" xfId="0" applyNumberFormat="1" applyFont="1" applyFill="1" applyBorder="1" applyAlignment="1">
      <alignment horizontal="center" vertical="center"/>
    </xf>
    <xf numFmtId="1" fontId="17" fillId="0" borderId="28" xfId="0" applyNumberFormat="1" applyFont="1" applyFill="1" applyBorder="1" applyAlignment="1">
      <alignment horizontal="center" vertical="center"/>
    </xf>
    <xf numFmtId="0" fontId="17" fillId="0" borderId="17" xfId="0" quotePrefix="1" applyNumberFormat="1" applyFont="1" applyFill="1" applyBorder="1" applyAlignment="1">
      <alignment horizontal="left" vertical="center" wrapText="1"/>
    </xf>
    <xf numFmtId="0" fontId="17" fillId="0" borderId="84" xfId="0" applyFont="1" applyFill="1" applyBorder="1" applyAlignment="1">
      <alignment horizontal="center" vertical="center"/>
    </xf>
    <xf numFmtId="0" fontId="85" fillId="0" borderId="24" xfId="0" applyFont="1" applyFill="1" applyBorder="1" applyAlignment="1">
      <alignment horizontal="left" vertical="center" wrapText="1"/>
    </xf>
    <xf numFmtId="2" fontId="85" fillId="0" borderId="24" xfId="0" applyNumberFormat="1" applyFont="1" applyFill="1" applyBorder="1" applyAlignment="1">
      <alignment horizontal="left" vertical="center" wrapText="1"/>
    </xf>
    <xf numFmtId="0" fontId="17" fillId="0" borderId="24" xfId="0" applyFont="1" applyFill="1" applyBorder="1" applyAlignment="1">
      <alignment horizontal="left" vertical="center" wrapText="1"/>
    </xf>
    <xf numFmtId="0" fontId="85" fillId="24" borderId="24" xfId="0" applyFont="1" applyFill="1" applyBorder="1" applyAlignment="1">
      <alignment horizontal="left" vertical="center" wrapText="1"/>
    </xf>
    <xf numFmtId="0" fontId="17" fillId="0" borderId="71" xfId="0" applyFont="1" applyFill="1" applyBorder="1" applyAlignment="1">
      <alignment horizontal="center" vertical="center" wrapText="1"/>
    </xf>
    <xf numFmtId="0" fontId="18" fillId="57" borderId="44" xfId="0" applyFont="1" applyFill="1" applyBorder="1" applyAlignment="1">
      <alignment horizontal="center" vertical="center"/>
    </xf>
    <xf numFmtId="1" fontId="17" fillId="0" borderId="36" xfId="0" applyNumberFormat="1" applyFont="1" applyFill="1" applyBorder="1" applyAlignment="1">
      <alignment horizontal="center" vertical="center"/>
    </xf>
    <xf numFmtId="0" fontId="17" fillId="56" borderId="88" xfId="0" applyFont="1" applyFill="1" applyBorder="1" applyAlignment="1">
      <alignment horizontal="center" vertical="center" wrapText="1"/>
    </xf>
    <xf numFmtId="0" fontId="18" fillId="0" borderId="23" xfId="1449" applyFont="1" applyFill="1" applyBorder="1" applyAlignment="1">
      <alignment horizontal="center" vertical="center"/>
    </xf>
    <xf numFmtId="0" fontId="18" fillId="0" borderId="24" xfId="1449" applyFont="1" applyFill="1" applyBorder="1" applyAlignment="1">
      <alignment horizontal="center" vertical="center"/>
    </xf>
    <xf numFmtId="0" fontId="17" fillId="0" borderId="24" xfId="1449" applyFont="1" applyFill="1" applyBorder="1" applyAlignment="1">
      <alignment horizontal="center" vertical="center"/>
    </xf>
    <xf numFmtId="0" fontId="18" fillId="0" borderId="54" xfId="1449" applyFont="1" applyFill="1" applyBorder="1" applyAlignment="1">
      <alignment horizontal="center" vertical="center"/>
    </xf>
    <xf numFmtId="0" fontId="18" fillId="56" borderId="88" xfId="0" applyFont="1" applyFill="1" applyBorder="1" applyAlignment="1">
      <alignment horizontal="center" vertical="center" wrapText="1"/>
    </xf>
    <xf numFmtId="0" fontId="18" fillId="57" borderId="23" xfId="0" applyFont="1" applyFill="1" applyBorder="1" applyAlignment="1">
      <alignment horizontal="center" vertical="center"/>
    </xf>
    <xf numFmtId="0" fontId="83" fillId="56" borderId="23" xfId="0" applyFont="1" applyFill="1" applyBorder="1" applyAlignment="1">
      <alignment horizontal="center"/>
    </xf>
    <xf numFmtId="0" fontId="18" fillId="0" borderId="44" xfId="0" applyFont="1" applyFill="1" applyBorder="1" applyAlignment="1">
      <alignment horizontal="center" vertical="top" wrapText="1"/>
    </xf>
    <xf numFmtId="0" fontId="85" fillId="0" borderId="23" xfId="0" applyFont="1" applyFill="1" applyBorder="1" applyAlignment="1">
      <alignment horizontal="center"/>
    </xf>
    <xf numFmtId="0" fontId="85" fillId="0" borderId="24" xfId="0" applyFont="1" applyFill="1" applyBorder="1" applyAlignment="1">
      <alignment horizontal="center"/>
    </xf>
    <xf numFmtId="0" fontId="83" fillId="0" borderId="24" xfId="0" applyFont="1" applyFill="1" applyBorder="1" applyAlignment="1">
      <alignment horizontal="center"/>
    </xf>
    <xf numFmtId="4" fontId="18" fillId="57" borderId="26" xfId="0" applyNumberFormat="1" applyFont="1" applyFill="1" applyBorder="1" applyAlignment="1">
      <alignment horizontal="center" vertical="center"/>
    </xf>
    <xf numFmtId="3" fontId="17" fillId="0" borderId="94" xfId="0" applyNumberFormat="1" applyFont="1" applyFill="1" applyBorder="1" applyAlignment="1">
      <alignment horizontal="center" vertical="center" wrapText="1"/>
    </xf>
    <xf numFmtId="3" fontId="17" fillId="59" borderId="94" xfId="0" applyNumberFormat="1" applyFont="1" applyFill="1" applyBorder="1" applyAlignment="1">
      <alignment horizontal="center" vertical="center" wrapText="1"/>
    </xf>
    <xf numFmtId="174" fontId="17" fillId="0" borderId="94" xfId="0" applyNumberFormat="1" applyFont="1" applyFill="1" applyBorder="1" applyAlignment="1">
      <alignment horizontal="center" vertical="center" wrapText="1"/>
    </xf>
    <xf numFmtId="3" fontId="17" fillId="59" borderId="75" xfId="0" applyNumberFormat="1" applyFont="1" applyFill="1" applyBorder="1" applyAlignment="1">
      <alignment horizontal="center" vertical="center" wrapText="1"/>
    </xf>
    <xf numFmtId="4" fontId="17" fillId="0" borderId="73" xfId="0" applyNumberFormat="1" applyFont="1" applyFill="1" applyBorder="1" applyAlignment="1">
      <alignment horizontal="center" vertical="center" wrapText="1"/>
    </xf>
    <xf numFmtId="4" fontId="17" fillId="0" borderId="93" xfId="0" applyNumberFormat="1" applyFont="1" applyFill="1" applyBorder="1" applyAlignment="1">
      <alignment horizontal="center" vertical="center" wrapText="1"/>
    </xf>
    <xf numFmtId="3" fontId="17" fillId="0" borderId="96" xfId="0" applyNumberFormat="1" applyFont="1" applyFill="1" applyBorder="1" applyAlignment="1">
      <alignment horizontal="center" vertical="center" wrapText="1"/>
    </xf>
    <xf numFmtId="49" fontId="17" fillId="0" borderId="11" xfId="1449" applyNumberFormat="1" applyFont="1" applyFill="1" applyBorder="1" applyAlignment="1">
      <alignment horizontal="center" vertical="center"/>
    </xf>
    <xf numFmtId="175" fontId="17" fillId="0" borderId="15" xfId="1014" applyNumberFormat="1" applyFont="1" applyFill="1" applyBorder="1" applyAlignment="1">
      <alignment horizontal="center" vertical="center"/>
    </xf>
    <xf numFmtId="49" fontId="17" fillId="0" borderId="12" xfId="1449" applyNumberFormat="1" applyFont="1" applyFill="1" applyBorder="1" applyAlignment="1">
      <alignment horizontal="center" vertical="center"/>
    </xf>
    <xf numFmtId="174" fontId="17" fillId="0" borderId="13" xfId="1014" applyNumberFormat="1" applyFont="1" applyFill="1" applyBorder="1" applyAlignment="1">
      <alignment horizontal="center" vertical="center"/>
    </xf>
    <xf numFmtId="4" fontId="17" fillId="0" borderId="73" xfId="0" applyNumberFormat="1" applyFont="1" applyFill="1" applyBorder="1" applyAlignment="1">
      <alignment horizontal="center" vertical="center"/>
    </xf>
    <xf numFmtId="177" fontId="17" fillId="0" borderId="13" xfId="1448" applyNumberFormat="1" applyFont="1" applyFill="1" applyBorder="1" applyAlignment="1">
      <alignment horizontal="center" vertical="center" wrapText="1"/>
    </xf>
    <xf numFmtId="3" fontId="17" fillId="0" borderId="13" xfId="1449" applyNumberFormat="1" applyFont="1" applyFill="1" applyBorder="1" applyAlignment="1">
      <alignment horizontal="center" vertical="center"/>
    </xf>
    <xf numFmtId="174" fontId="17" fillId="0" borderId="13" xfId="1449" applyNumberFormat="1" applyFont="1" applyFill="1" applyBorder="1" applyAlignment="1">
      <alignment horizontal="center" vertical="center"/>
    </xf>
    <xf numFmtId="174" fontId="17" fillId="0" borderId="22" xfId="1449" applyNumberFormat="1" applyFont="1" applyFill="1" applyBorder="1" applyAlignment="1">
      <alignment horizontal="center" vertical="center"/>
    </xf>
    <xf numFmtId="0" fontId="17" fillId="0" borderId="88" xfId="0" applyFont="1" applyFill="1" applyBorder="1" applyAlignment="1">
      <alignment horizontal="center" vertical="center"/>
    </xf>
    <xf numFmtId="4" fontId="18" fillId="0" borderId="69" xfId="0" applyNumberFormat="1" applyFont="1" applyFill="1" applyBorder="1" applyAlignment="1">
      <alignment horizontal="center" vertical="center"/>
    </xf>
    <xf numFmtId="0" fontId="18" fillId="57" borderId="67" xfId="0" applyFont="1" applyFill="1" applyBorder="1" applyAlignment="1">
      <alignment horizontal="center" vertical="center"/>
    </xf>
    <xf numFmtId="4" fontId="18" fillId="57" borderId="67" xfId="0" applyNumberFormat="1" applyFont="1" applyFill="1" applyBorder="1" applyAlignment="1">
      <alignment horizontal="center" vertical="center"/>
    </xf>
    <xf numFmtId="0" fontId="18" fillId="54" borderId="112" xfId="0" applyFont="1" applyFill="1" applyBorder="1" applyAlignment="1">
      <alignment horizontal="center" vertical="center"/>
    </xf>
    <xf numFmtId="3" fontId="18" fillId="54" borderId="113" xfId="0" applyNumberFormat="1" applyFont="1" applyFill="1" applyBorder="1" applyAlignment="1">
      <alignment horizontal="center" vertical="center"/>
    </xf>
    <xf numFmtId="0" fontId="18" fillId="54" borderId="114" xfId="0" applyFont="1" applyFill="1" applyBorder="1" applyAlignment="1">
      <alignment horizontal="center" vertical="center"/>
    </xf>
    <xf numFmtId="0" fontId="18" fillId="56" borderId="117" xfId="0" applyFont="1" applyFill="1" applyBorder="1" applyAlignment="1">
      <alignment horizontal="center" vertical="center"/>
    </xf>
    <xf numFmtId="0" fontId="18" fillId="56" borderId="118" xfId="0" applyFont="1" applyFill="1" applyBorder="1" applyAlignment="1">
      <alignment horizontal="center" vertical="center"/>
    </xf>
    <xf numFmtId="4" fontId="18" fillId="56" borderId="119" xfId="0" applyNumberFormat="1" applyFont="1" applyFill="1" applyBorder="1" applyAlignment="1">
      <alignment horizontal="center" vertical="center"/>
    </xf>
    <xf numFmtId="4" fontId="17" fillId="56" borderId="119" xfId="0" applyNumberFormat="1" applyFont="1" applyFill="1" applyBorder="1" applyAlignment="1">
      <alignment horizontal="center" vertical="center"/>
    </xf>
    <xf numFmtId="0" fontId="18" fillId="54" borderId="120" xfId="0" applyFont="1" applyFill="1" applyBorder="1" applyAlignment="1">
      <alignment horizontal="center" vertical="center"/>
    </xf>
    <xf numFmtId="0" fontId="18" fillId="54" borderId="121" xfId="0" applyFont="1" applyFill="1" applyBorder="1" applyAlignment="1">
      <alignment horizontal="center" vertical="center"/>
    </xf>
    <xf numFmtId="4" fontId="18" fillId="57" borderId="68" xfId="0" applyNumberFormat="1" applyFont="1" applyFill="1" applyBorder="1" applyAlignment="1">
      <alignment horizontal="center" vertical="center"/>
    </xf>
    <xf numFmtId="0" fontId="17" fillId="0" borderId="89" xfId="0" applyFont="1" applyFill="1" applyBorder="1" applyAlignment="1">
      <alignment horizontal="center" vertical="center"/>
    </xf>
    <xf numFmtId="4" fontId="18" fillId="0" borderId="107" xfId="0" applyNumberFormat="1" applyFont="1" applyFill="1" applyBorder="1" applyAlignment="1">
      <alignment horizontal="center" vertical="center"/>
    </xf>
    <xf numFmtId="0" fontId="18" fillId="54" borderId="124" xfId="0" applyFont="1" applyFill="1" applyBorder="1" applyAlignment="1">
      <alignment horizontal="center" vertical="center"/>
    </xf>
    <xf numFmtId="4" fontId="18" fillId="57" borderId="25" xfId="1014" applyNumberFormat="1" applyFont="1" applyFill="1" applyBorder="1" applyAlignment="1">
      <alignment horizontal="center" vertical="center"/>
    </xf>
    <xf numFmtId="49" fontId="18" fillId="57" borderId="32" xfId="1449" applyNumberFormat="1" applyFont="1" applyFill="1" applyBorder="1" applyAlignment="1">
      <alignment horizontal="center" vertical="center"/>
    </xf>
    <xf numFmtId="0" fontId="18" fillId="57" borderId="25" xfId="0" applyFont="1" applyFill="1" applyBorder="1" applyAlignment="1">
      <alignment vertical="center" wrapText="1"/>
    </xf>
    <xf numFmtId="0" fontId="18" fillId="57" borderId="33" xfId="1449" applyFont="1" applyFill="1" applyBorder="1" applyAlignment="1">
      <alignment horizontal="center" vertical="center"/>
    </xf>
    <xf numFmtId="4" fontId="18" fillId="0" borderId="13" xfId="0" applyNumberFormat="1" applyFont="1" applyFill="1" applyBorder="1" applyAlignment="1">
      <alignment horizontal="center" vertical="center" wrapText="1"/>
    </xf>
    <xf numFmtId="0" fontId="85" fillId="0" borderId="24" xfId="0" applyFont="1" applyFill="1" applyBorder="1" applyAlignment="1">
      <alignment horizontal="center" vertical="center"/>
    </xf>
    <xf numFmtId="49" fontId="17" fillId="0" borderId="21" xfId="0" applyNumberFormat="1" applyFont="1" applyFill="1" applyBorder="1" applyAlignment="1">
      <alignment vertical="center" wrapText="1"/>
    </xf>
    <xf numFmtId="4" fontId="18" fillId="54" borderId="82" xfId="0" applyNumberFormat="1" applyFont="1" applyFill="1" applyBorder="1" applyAlignment="1">
      <alignment horizontal="center" vertical="center" wrapText="1"/>
    </xf>
    <xf numFmtId="0" fontId="18" fillId="0" borderId="50" xfId="0" applyNumberFormat="1" applyFont="1" applyFill="1" applyBorder="1" applyAlignment="1">
      <alignment horizontal="center" vertical="center"/>
    </xf>
    <xf numFmtId="0" fontId="18" fillId="54" borderId="81" xfId="0" applyNumberFormat="1" applyFont="1" applyFill="1" applyBorder="1" applyAlignment="1">
      <alignment horizontal="center" vertical="center" wrapText="1"/>
    </xf>
    <xf numFmtId="0" fontId="17" fillId="56" borderId="116" xfId="0" applyNumberFormat="1" applyFont="1" applyFill="1" applyBorder="1" applyAlignment="1">
      <alignment horizontal="center" vertical="center"/>
    </xf>
    <xf numFmtId="0" fontId="17" fillId="0" borderId="85" xfId="0" applyNumberFormat="1" applyFont="1" applyFill="1" applyBorder="1" applyAlignment="1">
      <alignment horizontal="center" vertical="center"/>
    </xf>
    <xf numFmtId="0" fontId="17" fillId="0" borderId="86" xfId="0" applyNumberFormat="1" applyFont="1" applyFill="1" applyBorder="1" applyAlignment="1">
      <alignment horizontal="center" vertical="center"/>
    </xf>
    <xf numFmtId="0" fontId="17" fillId="54" borderId="110" xfId="0" applyNumberFormat="1" applyFont="1" applyFill="1" applyBorder="1" applyAlignment="1">
      <alignment horizontal="center" vertical="center"/>
    </xf>
    <xf numFmtId="0" fontId="17" fillId="56" borderId="51" xfId="0" applyNumberFormat="1" applyFont="1" applyFill="1" applyBorder="1" applyAlignment="1">
      <alignment horizontal="center" vertical="center" wrapText="1"/>
    </xf>
    <xf numFmtId="0" fontId="17" fillId="57" borderId="38" xfId="0" applyNumberFormat="1" applyFont="1" applyFill="1" applyBorder="1" applyAlignment="1">
      <alignment horizontal="center" vertical="center" wrapText="1"/>
    </xf>
    <xf numFmtId="0" fontId="17" fillId="57" borderId="51" xfId="0" applyNumberFormat="1" applyFont="1" applyFill="1" applyBorder="1" applyAlignment="1">
      <alignment horizontal="center" vertical="center"/>
    </xf>
    <xf numFmtId="0" fontId="17" fillId="0" borderId="12" xfId="0" applyNumberFormat="1" applyFont="1" applyFill="1" applyBorder="1" applyAlignment="1">
      <alignment horizontal="center" vertical="center"/>
    </xf>
    <xf numFmtId="0" fontId="17" fillId="0" borderId="35" xfId="0" applyNumberFormat="1" applyFont="1" applyFill="1" applyBorder="1" applyAlignment="1">
      <alignment horizontal="center" vertical="center"/>
    </xf>
    <xf numFmtId="0" fontId="17" fillId="0" borderId="99" xfId="0" applyNumberFormat="1" applyFont="1" applyFill="1" applyBorder="1" applyAlignment="1">
      <alignment horizontal="center" vertical="center"/>
    </xf>
    <xf numFmtId="0" fontId="18" fillId="55" borderId="28" xfId="0" applyNumberFormat="1" applyFont="1" applyFill="1" applyBorder="1" applyAlignment="1">
      <alignment horizontal="center" vertical="top"/>
    </xf>
    <xf numFmtId="0" fontId="17" fillId="57" borderId="35" xfId="0" applyNumberFormat="1" applyFont="1" applyFill="1" applyBorder="1" applyAlignment="1">
      <alignment horizontal="center" vertical="center"/>
    </xf>
    <xf numFmtId="0" fontId="17" fillId="56" borderId="28" xfId="0" applyNumberFormat="1" applyFont="1" applyFill="1" applyBorder="1" applyAlignment="1">
      <alignment horizontal="center" vertical="center" wrapText="1"/>
    </xf>
    <xf numFmtId="0" fontId="18" fillId="57" borderId="28" xfId="0" applyNumberFormat="1" applyFont="1" applyFill="1" applyBorder="1" applyAlignment="1">
      <alignment horizontal="center" vertical="top"/>
    </xf>
    <xf numFmtId="0" fontId="17" fillId="0" borderId="35" xfId="0" applyNumberFormat="1" applyFont="1" applyFill="1" applyBorder="1" applyAlignment="1">
      <alignment horizontal="center" vertical="center" wrapText="1"/>
    </xf>
    <xf numFmtId="0" fontId="18" fillId="56" borderId="28" xfId="0" applyNumberFormat="1" applyFont="1" applyFill="1" applyBorder="1" applyAlignment="1">
      <alignment horizontal="center" vertical="center" wrapText="1"/>
    </xf>
    <xf numFmtId="0" fontId="18" fillId="57" borderId="47" xfId="0" applyNumberFormat="1" applyFont="1" applyFill="1" applyBorder="1" applyAlignment="1">
      <alignment horizontal="center" vertical="center"/>
    </xf>
    <xf numFmtId="0" fontId="18" fillId="57" borderId="28" xfId="0" applyNumberFormat="1" applyFont="1" applyFill="1" applyBorder="1" applyAlignment="1">
      <alignment horizontal="center" vertical="center" wrapText="1"/>
    </xf>
    <xf numFmtId="0" fontId="17" fillId="57" borderId="37" xfId="0" applyNumberFormat="1" applyFont="1" applyFill="1" applyBorder="1" applyAlignment="1">
      <alignment horizontal="center" vertical="center" wrapText="1"/>
    </xf>
    <xf numFmtId="0" fontId="17" fillId="0" borderId="38" xfId="0" applyNumberFormat="1" applyFont="1" applyFill="1" applyBorder="1" applyAlignment="1">
      <alignment horizontal="center" vertical="center"/>
    </xf>
    <xf numFmtId="0" fontId="18" fillId="0" borderId="28" xfId="0" applyNumberFormat="1" applyFont="1" applyFill="1" applyBorder="1" applyAlignment="1">
      <alignment horizontal="center" vertical="center"/>
    </xf>
    <xf numFmtId="0" fontId="17" fillId="0" borderId="73" xfId="0" applyNumberFormat="1" applyFont="1" applyFill="1" applyBorder="1" applyAlignment="1">
      <alignment horizontal="center" vertical="center"/>
    </xf>
    <xf numFmtId="0" fontId="17" fillId="0" borderId="93" xfId="0" applyNumberFormat="1" applyFont="1" applyFill="1" applyBorder="1" applyAlignment="1">
      <alignment horizontal="center" vertical="center"/>
    </xf>
    <xf numFmtId="0" fontId="17" fillId="57" borderId="33" xfId="0" applyNumberFormat="1" applyFont="1" applyFill="1" applyBorder="1" applyAlignment="1">
      <alignment horizontal="center" vertical="center"/>
    </xf>
    <xf numFmtId="0" fontId="17" fillId="57" borderId="28" xfId="0" applyNumberFormat="1" applyFont="1" applyFill="1" applyBorder="1" applyAlignment="1">
      <alignment horizontal="center" vertical="top"/>
    </xf>
    <xf numFmtId="0" fontId="18" fillId="0" borderId="28" xfId="0" applyNumberFormat="1" applyFont="1" applyFill="1" applyBorder="1" applyAlignment="1">
      <alignment horizontal="center" vertical="top" wrapText="1"/>
    </xf>
    <xf numFmtId="0" fontId="17" fillId="54" borderId="122" xfId="0" applyNumberFormat="1" applyFont="1" applyFill="1" applyBorder="1" applyAlignment="1">
      <alignment horizontal="center" vertical="center"/>
    </xf>
    <xf numFmtId="0" fontId="17" fillId="0" borderId="51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18" fillId="57" borderId="37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left"/>
    </xf>
    <xf numFmtId="4" fontId="17" fillId="0" borderId="0" xfId="0" applyNumberFormat="1" applyFont="1" applyFill="1" applyBorder="1" applyAlignment="1">
      <alignment horizontal="left" wrapText="1"/>
    </xf>
    <xf numFmtId="4" fontId="17" fillId="0" borderId="0" xfId="0" applyNumberFormat="1" applyFont="1" applyFill="1" applyAlignment="1">
      <alignment horizontal="left"/>
    </xf>
    <xf numFmtId="4" fontId="18" fillId="0" borderId="0" xfId="0" applyNumberFormat="1" applyFont="1" applyFill="1" applyBorder="1" applyAlignment="1">
      <alignment horizontal="left" vertical="center"/>
    </xf>
    <xf numFmtId="4" fontId="17" fillId="0" borderId="0" xfId="59" applyNumberFormat="1" applyFont="1" applyFill="1" applyBorder="1" applyAlignment="1">
      <alignment horizontal="left" vertical="center" wrapText="1"/>
    </xf>
    <xf numFmtId="177" fontId="17" fillId="0" borderId="38" xfId="0" applyNumberFormat="1" applyFont="1" applyFill="1" applyBorder="1" applyAlignment="1">
      <alignment horizontal="center" vertical="center"/>
    </xf>
    <xf numFmtId="0" fontId="17" fillId="0" borderId="73" xfId="0" applyNumberFormat="1" applyFont="1" applyFill="1" applyBorder="1" applyAlignment="1">
      <alignment horizontal="center" vertical="center" wrapText="1"/>
    </xf>
    <xf numFmtId="0" fontId="18" fillId="0" borderId="39" xfId="0" applyFont="1" applyFill="1" applyBorder="1" applyAlignment="1">
      <alignment horizontal="center" vertical="top"/>
    </xf>
    <xf numFmtId="0" fontId="17" fillId="0" borderId="31" xfId="0" quotePrefix="1" applyNumberFormat="1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top"/>
    </xf>
    <xf numFmtId="0" fontId="18" fillId="0" borderId="20" xfId="0" applyFont="1" applyFill="1" applyBorder="1" applyAlignment="1">
      <alignment horizontal="center" wrapText="1"/>
    </xf>
    <xf numFmtId="0" fontId="17" fillId="0" borderId="24" xfId="0" applyFont="1" applyFill="1" applyBorder="1" applyAlignment="1">
      <alignment horizontal="center" vertical="center" wrapText="1"/>
    </xf>
    <xf numFmtId="0" fontId="18" fillId="0" borderId="85" xfId="0" applyFont="1" applyFill="1" applyBorder="1" applyAlignment="1">
      <alignment horizontal="center" vertical="top" wrapText="1"/>
    </xf>
    <xf numFmtId="0" fontId="18" fillId="0" borderId="86" xfId="0" applyFont="1" applyFill="1" applyBorder="1" applyAlignment="1">
      <alignment horizontal="center" vertical="top" wrapText="1"/>
    </xf>
    <xf numFmtId="0" fontId="18" fillId="0" borderId="105" xfId="0" applyFont="1" applyFill="1" applyBorder="1" applyAlignment="1">
      <alignment horizontal="center" vertical="top" wrapText="1"/>
    </xf>
    <xf numFmtId="0" fontId="18" fillId="57" borderId="71" xfId="0" applyFont="1" applyFill="1" applyBorder="1" applyAlignment="1">
      <alignment horizontal="center" vertical="top"/>
    </xf>
    <xf numFmtId="0" fontId="18" fillId="0" borderId="26" xfId="0" applyFont="1" applyFill="1" applyBorder="1" applyAlignment="1">
      <alignment horizontal="center" vertical="top" wrapText="1"/>
    </xf>
    <xf numFmtId="49" fontId="18" fillId="0" borderId="49" xfId="0" applyNumberFormat="1" applyFont="1" applyFill="1" applyBorder="1" applyAlignment="1">
      <alignment horizontal="center" vertical="top" wrapText="1"/>
    </xf>
    <xf numFmtId="16" fontId="18" fillId="0" borderId="71" xfId="0" applyNumberFormat="1" applyFont="1" applyFill="1" applyBorder="1" applyAlignment="1">
      <alignment horizontal="center" vertical="top"/>
    </xf>
    <xf numFmtId="16" fontId="18" fillId="0" borderId="93" xfId="0" applyNumberFormat="1" applyFont="1" applyFill="1" applyBorder="1" applyAlignment="1">
      <alignment horizontal="center" vertical="top"/>
    </xf>
    <xf numFmtId="49" fontId="18" fillId="0" borderId="44" xfId="0" applyNumberFormat="1" applyFont="1" applyFill="1" applyBorder="1" applyAlignment="1">
      <alignment horizontal="center" vertical="top" wrapText="1"/>
    </xf>
    <xf numFmtId="49" fontId="18" fillId="57" borderId="32" xfId="0" applyNumberFormat="1" applyFont="1" applyFill="1" applyBorder="1" applyAlignment="1">
      <alignment vertical="center" wrapText="1"/>
    </xf>
    <xf numFmtId="0" fontId="85" fillId="0" borderId="45" xfId="0" applyFont="1" applyFill="1" applyBorder="1" applyAlignment="1">
      <alignment horizontal="left" vertical="center" wrapText="1"/>
    </xf>
    <xf numFmtId="0" fontId="18" fillId="56" borderId="26" xfId="0" applyFont="1" applyFill="1" applyBorder="1" applyAlignment="1">
      <alignment horizontal="left" vertical="center" wrapText="1"/>
    </xf>
    <xf numFmtId="49" fontId="18" fillId="0" borderId="18" xfId="0" applyNumberFormat="1" applyFont="1" applyFill="1" applyBorder="1" applyAlignment="1">
      <alignment horizontal="left" vertical="center" wrapText="1"/>
    </xf>
    <xf numFmtId="0" fontId="18" fillId="57" borderId="18" xfId="0" applyFont="1" applyFill="1" applyBorder="1" applyAlignment="1">
      <alignment vertical="center" wrapText="1"/>
    </xf>
    <xf numFmtId="0" fontId="17" fillId="0" borderId="21" xfId="0" quotePrefix="1" applyFont="1" applyFill="1" applyBorder="1" applyAlignment="1">
      <alignment vertical="center" wrapText="1"/>
    </xf>
    <xf numFmtId="49" fontId="18" fillId="57" borderId="17" xfId="0" applyNumberFormat="1" applyFont="1" applyFill="1" applyBorder="1" applyAlignment="1">
      <alignment vertical="center" wrapText="1"/>
    </xf>
    <xf numFmtId="0" fontId="17" fillId="0" borderId="20" xfId="0" applyNumberFormat="1" applyFont="1" applyFill="1" applyBorder="1" applyAlignment="1">
      <alignment horizontal="left" vertical="center" wrapText="1"/>
    </xf>
    <xf numFmtId="49" fontId="18" fillId="57" borderId="18" xfId="0" applyNumberFormat="1" applyFont="1" applyFill="1" applyBorder="1" applyAlignment="1">
      <alignment vertical="center" wrapText="1"/>
    </xf>
    <xf numFmtId="0" fontId="17" fillId="0" borderId="12" xfId="0" applyNumberFormat="1" applyFont="1" applyFill="1" applyBorder="1" applyAlignment="1">
      <alignment vertical="center" wrapText="1"/>
    </xf>
    <xf numFmtId="49" fontId="18" fillId="57" borderId="31" xfId="0" applyNumberFormat="1" applyFont="1" applyFill="1" applyBorder="1" applyAlignment="1">
      <alignment vertical="center" wrapText="1"/>
    </xf>
    <xf numFmtId="0" fontId="17" fillId="0" borderId="11" xfId="0" quotePrefix="1" applyNumberFormat="1" applyFont="1" applyFill="1" applyBorder="1" applyAlignment="1">
      <alignment vertical="center" wrapText="1"/>
    </xf>
    <xf numFmtId="0" fontId="17" fillId="0" borderId="14" xfId="0" applyFont="1" applyFill="1" applyBorder="1" applyAlignment="1">
      <alignment vertical="center" wrapText="1"/>
    </xf>
    <xf numFmtId="0" fontId="18" fillId="57" borderId="12" xfId="0" applyFont="1" applyFill="1" applyBorder="1" applyAlignment="1">
      <alignment vertical="center" wrapText="1"/>
    </xf>
    <xf numFmtId="0" fontId="17" fillId="0" borderId="20" xfId="0" applyFont="1" applyFill="1" applyBorder="1" applyAlignment="1">
      <alignment vertical="center" wrapText="1"/>
    </xf>
    <xf numFmtId="0" fontId="18" fillId="57" borderId="32" xfId="0" applyFont="1" applyFill="1" applyBorder="1" applyAlignment="1">
      <alignment vertical="center" wrapText="1"/>
    </xf>
    <xf numFmtId="0" fontId="17" fillId="0" borderId="17" xfId="0" applyFont="1" applyFill="1" applyBorder="1" applyAlignment="1">
      <alignment vertical="center" wrapText="1"/>
    </xf>
    <xf numFmtId="0" fontId="17" fillId="0" borderId="18" xfId="0" quotePrefix="1" applyFont="1" applyFill="1" applyBorder="1" applyAlignment="1">
      <alignment vertical="center" wrapText="1"/>
    </xf>
    <xf numFmtId="0" fontId="17" fillId="0" borderId="12" xfId="0" quotePrefix="1" applyFont="1" applyFill="1" applyBorder="1" applyAlignment="1">
      <alignment horizontal="left" vertical="center" wrapText="1"/>
    </xf>
    <xf numFmtId="49" fontId="18" fillId="57" borderId="12" xfId="0" applyNumberFormat="1" applyFont="1" applyFill="1" applyBorder="1" applyAlignment="1">
      <alignment horizontal="left" vertical="center" wrapText="1"/>
    </xf>
    <xf numFmtId="49" fontId="18" fillId="0" borderId="12" xfId="0" applyNumberFormat="1" applyFont="1" applyFill="1" applyBorder="1" applyAlignment="1">
      <alignment horizontal="left" vertical="center" wrapText="1"/>
    </xf>
    <xf numFmtId="0" fontId="18" fillId="0" borderId="40" xfId="0" applyFont="1" applyFill="1" applyBorder="1" applyAlignment="1">
      <alignment vertical="center" wrapText="1"/>
    </xf>
    <xf numFmtId="0" fontId="85" fillId="0" borderId="21" xfId="0" applyFont="1" applyFill="1" applyBorder="1" applyAlignment="1">
      <alignment vertical="center"/>
    </xf>
    <xf numFmtId="0" fontId="17" fillId="0" borderId="20" xfId="0" applyNumberFormat="1" applyFont="1" applyFill="1" applyBorder="1" applyAlignment="1">
      <alignment vertical="center" wrapText="1"/>
    </xf>
    <xf numFmtId="4" fontId="18" fillId="57" borderId="11" xfId="0" applyNumberFormat="1" applyFont="1" applyFill="1" applyBorder="1" applyAlignment="1">
      <alignment horizontal="left" vertical="center" wrapText="1"/>
    </xf>
    <xf numFmtId="0" fontId="17" fillId="0" borderId="20" xfId="0" quotePrefix="1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18" fillId="0" borderId="18" xfId="0" applyNumberFormat="1" applyFont="1" applyFill="1" applyBorder="1" applyAlignment="1">
      <alignment horizontal="center" vertical="center"/>
    </xf>
    <xf numFmtId="0" fontId="18" fillId="0" borderId="99" xfId="0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horizontal="center" vertical="center"/>
    </xf>
    <xf numFmtId="49" fontId="18" fillId="0" borderId="76" xfId="0" applyNumberFormat="1" applyFont="1" applyFill="1" applyBorder="1" applyAlignment="1">
      <alignment horizontal="center" vertical="center"/>
    </xf>
    <xf numFmtId="49" fontId="18" fillId="0" borderId="12" xfId="0" applyNumberFormat="1" applyFont="1" applyFill="1" applyBorder="1" applyAlignment="1">
      <alignment horizontal="center" vertical="center"/>
    </xf>
    <xf numFmtId="49" fontId="18" fillId="0" borderId="94" xfId="0" applyNumberFormat="1" applyFont="1" applyFill="1" applyBorder="1" applyAlignment="1">
      <alignment horizontal="center" vertical="center"/>
    </xf>
    <xf numFmtId="49" fontId="17" fillId="0" borderId="94" xfId="0" applyNumberFormat="1" applyFont="1" applyFill="1" applyBorder="1" applyAlignment="1">
      <alignment horizontal="center" vertical="center"/>
    </xf>
    <xf numFmtId="4" fontId="18" fillId="54" borderId="125" xfId="0" applyNumberFormat="1" applyFont="1" applyFill="1" applyBorder="1" applyAlignment="1">
      <alignment horizontal="center" vertical="center"/>
    </xf>
    <xf numFmtId="4" fontId="18" fillId="54" borderId="12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18" fillId="57" borderId="0" xfId="0" applyFont="1" applyFill="1" applyBorder="1" applyAlignment="1">
      <alignment horizontal="center" vertical="center"/>
    </xf>
    <xf numFmtId="1" fontId="18" fillId="0" borderId="126" xfId="0" applyNumberFormat="1" applyFont="1" applyFill="1" applyBorder="1" applyAlignment="1">
      <alignment horizontal="center" vertical="center"/>
    </xf>
    <xf numFmtId="0" fontId="18" fillId="54" borderId="83" xfId="0" applyFont="1" applyFill="1" applyBorder="1" applyAlignment="1">
      <alignment vertical="center" wrapText="1"/>
    </xf>
    <xf numFmtId="0" fontId="18" fillId="56" borderId="127" xfId="47" applyNumberFormat="1" applyFont="1" applyFill="1" applyBorder="1" applyAlignment="1">
      <alignment vertical="center" wrapText="1"/>
    </xf>
    <xf numFmtId="0" fontId="17" fillId="0" borderId="54" xfId="0" applyFont="1" applyFill="1" applyBorder="1" applyAlignment="1">
      <alignment horizontal="left" vertical="center" wrapText="1"/>
    </xf>
    <xf numFmtId="0" fontId="18" fillId="54" borderId="111" xfId="47" applyNumberFormat="1" applyFont="1" applyFill="1" applyBorder="1" applyAlignment="1">
      <alignment horizontal="left" vertical="center" wrapText="1"/>
    </xf>
    <xf numFmtId="0" fontId="18" fillId="56" borderId="43" xfId="0" applyFont="1" applyFill="1" applyBorder="1" applyAlignment="1">
      <alignment vertical="center" wrapText="1"/>
    </xf>
    <xf numFmtId="0" fontId="18" fillId="57" borderId="49" xfId="0" applyFont="1" applyFill="1" applyBorder="1" applyAlignment="1">
      <alignment vertical="center" wrapText="1"/>
    </xf>
    <xf numFmtId="0" fontId="17" fillId="0" borderId="44" xfId="0" applyNumberFormat="1" applyFont="1" applyFill="1" applyBorder="1" applyAlignment="1">
      <alignment vertical="center" wrapText="1"/>
    </xf>
    <xf numFmtId="0" fontId="17" fillId="0" borderId="24" xfId="0" applyNumberFormat="1" applyFont="1" applyFill="1" applyBorder="1" applyAlignment="1">
      <alignment vertical="center" wrapText="1"/>
    </xf>
    <xf numFmtId="0" fontId="17" fillId="0" borderId="45" xfId="0" applyNumberFormat="1" applyFont="1" applyFill="1" applyBorder="1" applyAlignment="1">
      <alignment vertical="center" wrapText="1"/>
    </xf>
    <xf numFmtId="0" fontId="18" fillId="57" borderId="43" xfId="0" applyFont="1" applyFill="1" applyBorder="1" applyAlignment="1">
      <alignment vertical="center" wrapText="1"/>
    </xf>
    <xf numFmtId="0" fontId="18" fillId="0" borderId="26" xfId="0" applyFont="1" applyFill="1" applyBorder="1" applyAlignment="1">
      <alignment vertical="center" wrapText="1"/>
    </xf>
    <xf numFmtId="49" fontId="18" fillId="57" borderId="26" xfId="0" applyNumberFormat="1" applyFont="1" applyFill="1" applyBorder="1" applyAlignment="1">
      <alignment horizontal="left" vertical="center" wrapText="1"/>
    </xf>
    <xf numFmtId="49" fontId="17" fillId="0" borderId="23" xfId="0" applyNumberFormat="1" applyFont="1" applyFill="1" applyBorder="1" applyAlignment="1">
      <alignment vertical="center" wrapText="1"/>
    </xf>
    <xf numFmtId="49" fontId="17" fillId="0" borderId="54" xfId="0" applyNumberFormat="1" applyFont="1" applyFill="1" applyBorder="1" applyAlignment="1">
      <alignment vertical="center" wrapText="1"/>
    </xf>
    <xf numFmtId="1" fontId="18" fillId="0" borderId="129" xfId="0" applyNumberFormat="1" applyFont="1" applyFill="1" applyBorder="1" applyAlignment="1">
      <alignment horizontal="center" vertical="center"/>
    </xf>
    <xf numFmtId="0" fontId="17" fillId="0" borderId="44" xfId="0" applyFont="1" applyFill="1" applyBorder="1" applyAlignment="1">
      <alignment horizontal="left" vertical="center" wrapText="1"/>
    </xf>
    <xf numFmtId="0" fontId="18" fillId="56" borderId="31" xfId="0" applyFont="1" applyFill="1" applyBorder="1" applyAlignment="1">
      <alignment horizontal="center" vertical="top" wrapText="1"/>
    </xf>
    <xf numFmtId="0" fontId="18" fillId="57" borderId="39" xfId="0" applyFont="1" applyFill="1" applyBorder="1" applyAlignment="1">
      <alignment horizontal="center" vertical="top" wrapText="1"/>
    </xf>
    <xf numFmtId="1" fontId="17" fillId="0" borderId="39" xfId="0" applyNumberFormat="1" applyFont="1" applyFill="1" applyBorder="1" applyAlignment="1">
      <alignment horizontal="center" vertical="center"/>
    </xf>
    <xf numFmtId="1" fontId="17" fillId="0" borderId="31" xfId="0" applyNumberFormat="1" applyFont="1" applyFill="1" applyBorder="1" applyAlignment="1">
      <alignment horizontal="center" vertical="center"/>
    </xf>
    <xf numFmtId="0" fontId="18" fillId="57" borderId="31" xfId="0" applyFont="1" applyFill="1" applyBorder="1" applyAlignment="1">
      <alignment horizontal="center" vertical="top" wrapText="1"/>
    </xf>
    <xf numFmtId="0" fontId="18" fillId="0" borderId="39" xfId="0" applyFont="1" applyFill="1" applyBorder="1" applyAlignment="1">
      <alignment horizontal="center" vertical="center" wrapText="1"/>
    </xf>
    <xf numFmtId="0" fontId="18" fillId="0" borderId="73" xfId="0" applyFont="1" applyFill="1" applyBorder="1" applyAlignment="1">
      <alignment horizontal="center" vertical="center" wrapText="1"/>
    </xf>
    <xf numFmtId="0" fontId="18" fillId="0" borderId="74" xfId="0" applyFont="1" applyFill="1" applyBorder="1" applyAlignment="1">
      <alignment horizontal="center" vertical="center" wrapText="1"/>
    </xf>
    <xf numFmtId="49" fontId="18" fillId="57" borderId="33" xfId="0" applyNumberFormat="1" applyFont="1" applyFill="1" applyBorder="1" applyAlignment="1">
      <alignment horizontal="center" vertical="center" wrapText="1"/>
    </xf>
    <xf numFmtId="1" fontId="17" fillId="0" borderId="74" xfId="0" applyNumberFormat="1" applyFont="1" applyFill="1" applyBorder="1" applyAlignment="1">
      <alignment horizontal="center" vertical="center"/>
    </xf>
    <xf numFmtId="0" fontId="17" fillId="0" borderId="24" xfId="0" applyNumberFormat="1" applyFont="1" applyFill="1" applyBorder="1" applyAlignment="1">
      <alignment horizontal="left" vertical="center" wrapText="1"/>
    </xf>
    <xf numFmtId="3" fontId="17" fillId="0" borderId="73" xfId="0" applyNumberFormat="1" applyFont="1" applyFill="1" applyBorder="1" applyAlignment="1">
      <alignment horizontal="center" vertical="center"/>
    </xf>
    <xf numFmtId="3" fontId="17" fillId="0" borderId="31" xfId="0" applyNumberFormat="1" applyFont="1" applyFill="1" applyBorder="1" applyAlignment="1">
      <alignment horizontal="center" vertical="center"/>
    </xf>
    <xf numFmtId="0" fontId="17" fillId="0" borderId="24" xfId="0" quotePrefix="1" applyNumberFormat="1" applyFont="1" applyFill="1" applyBorder="1" applyAlignment="1">
      <alignment horizontal="left" vertical="center" wrapText="1"/>
    </xf>
    <xf numFmtId="49" fontId="17" fillId="0" borderId="54" xfId="0" quotePrefix="1" applyNumberFormat="1" applyFont="1" applyFill="1" applyBorder="1" applyAlignment="1">
      <alignment horizontal="left" vertical="center" wrapText="1"/>
    </xf>
    <xf numFmtId="0" fontId="17" fillId="0" borderId="23" xfId="0" quotePrefix="1" applyFont="1" applyFill="1" applyBorder="1" applyAlignment="1">
      <alignment horizontal="left" vertical="center" wrapText="1"/>
    </xf>
    <xf numFmtId="0" fontId="17" fillId="0" borderId="45" xfId="0" applyFont="1" applyFill="1" applyBorder="1" applyAlignment="1">
      <alignment vertical="center" wrapText="1"/>
    </xf>
    <xf numFmtId="3" fontId="17" fillId="0" borderId="71" xfId="0" applyNumberFormat="1" applyFont="1" applyFill="1" applyBorder="1" applyAlignment="1">
      <alignment horizontal="center" vertical="center"/>
    </xf>
    <xf numFmtId="0" fontId="17" fillId="0" borderId="24" xfId="43" applyFont="1" applyFill="1" applyBorder="1" applyAlignment="1">
      <alignment horizontal="left" vertical="center" wrapText="1"/>
    </xf>
    <xf numFmtId="0" fontId="17" fillId="0" borderId="45" xfId="0" applyFont="1" applyFill="1" applyBorder="1" applyAlignment="1">
      <alignment horizontal="left" vertical="center" wrapText="1"/>
    </xf>
    <xf numFmtId="0" fontId="17" fillId="0" borderId="73" xfId="47" applyFont="1" applyFill="1" applyBorder="1" applyAlignment="1">
      <alignment horizontal="center" vertical="center" wrapText="1"/>
    </xf>
    <xf numFmtId="0" fontId="18" fillId="0" borderId="31" xfId="0" applyFont="1" applyFill="1" applyBorder="1" applyAlignment="1">
      <alignment horizontal="center" vertical="top" wrapText="1"/>
    </xf>
    <xf numFmtId="0" fontId="18" fillId="54" borderId="128" xfId="0" applyFont="1" applyFill="1" applyBorder="1" applyAlignment="1">
      <alignment horizontal="left" vertical="center"/>
    </xf>
    <xf numFmtId="0" fontId="18" fillId="0" borderId="44" xfId="0" applyFont="1" applyFill="1" applyBorder="1" applyAlignment="1">
      <alignment vertical="center" wrapText="1"/>
    </xf>
    <xf numFmtId="0" fontId="18" fillId="0" borderId="24" xfId="0" applyFont="1" applyFill="1" applyBorder="1" applyAlignment="1">
      <alignment vertical="center" wrapText="1"/>
    </xf>
    <xf numFmtId="0" fontId="17" fillId="0" borderId="24" xfId="0" applyFont="1" applyFill="1" applyBorder="1" applyAlignment="1">
      <alignment vertical="center" wrapText="1"/>
    </xf>
    <xf numFmtId="0" fontId="17" fillId="0" borderId="24" xfId="0" quotePrefix="1" applyFont="1" applyFill="1" applyBorder="1" applyAlignment="1">
      <alignment vertical="center" wrapText="1"/>
    </xf>
    <xf numFmtId="0" fontId="18" fillId="0" borderId="24" xfId="1410" applyFont="1" applyFill="1" applyBorder="1" applyAlignment="1">
      <alignment horizontal="left" vertical="center" wrapText="1"/>
    </xf>
    <xf numFmtId="0" fontId="17" fillId="0" borderId="24" xfId="1410" applyFont="1" applyFill="1" applyBorder="1" applyAlignment="1">
      <alignment horizontal="left" vertical="center" wrapText="1"/>
    </xf>
    <xf numFmtId="0" fontId="18" fillId="0" borderId="24" xfId="0" applyFont="1" applyFill="1" applyBorder="1" applyAlignment="1">
      <alignment horizontal="left" vertical="center" wrapText="1"/>
    </xf>
    <xf numFmtId="0" fontId="17" fillId="59" borderId="73" xfId="0" applyFont="1" applyFill="1" applyBorder="1" applyAlignment="1">
      <alignment horizontal="center" vertical="center" wrapText="1"/>
    </xf>
    <xf numFmtId="14" fontId="18" fillId="0" borderId="73" xfId="1460" applyNumberFormat="1" applyFont="1" applyFill="1" applyBorder="1" applyAlignment="1">
      <alignment horizontal="center" vertical="center" wrapText="1"/>
    </xf>
    <xf numFmtId="14" fontId="17" fillId="59" borderId="73" xfId="1460" applyNumberFormat="1" applyFont="1" applyFill="1" applyBorder="1" applyAlignment="1">
      <alignment horizontal="center" vertical="center" wrapText="1"/>
    </xf>
    <xf numFmtId="0" fontId="17" fillId="0" borderId="73" xfId="0" quotePrefix="1" applyFont="1" applyFill="1" applyBorder="1" applyAlignment="1">
      <alignment horizontal="center" vertical="center" wrapText="1"/>
    </xf>
    <xf numFmtId="0" fontId="17" fillId="0" borderId="93" xfId="0" applyFont="1" applyFill="1" applyBorder="1" applyAlignment="1">
      <alignment horizontal="center" vertical="center" wrapText="1"/>
    </xf>
    <xf numFmtId="14" fontId="17" fillId="0" borderId="73" xfId="1460" applyNumberFormat="1" applyFont="1" applyFill="1" applyBorder="1" applyAlignment="1">
      <alignment horizontal="center" vertical="center" wrapText="1"/>
    </xf>
    <xf numFmtId="0" fontId="17" fillId="57" borderId="33" xfId="0" applyFont="1" applyFill="1" applyBorder="1" applyAlignment="1">
      <alignment horizontal="center" vertical="top"/>
    </xf>
    <xf numFmtId="0" fontId="17" fillId="0" borderId="45" xfId="1410" applyFont="1" applyFill="1" applyBorder="1" applyAlignment="1">
      <alignment horizontal="left" vertical="center" wrapText="1"/>
    </xf>
    <xf numFmtId="0" fontId="18" fillId="0" borderId="26" xfId="0" applyFont="1" applyFill="1" applyBorder="1" applyAlignment="1">
      <alignment horizontal="left" vertical="center" wrapText="1"/>
    </xf>
    <xf numFmtId="0" fontId="18" fillId="0" borderId="42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8" fillId="54" borderId="109" xfId="0" applyFont="1" applyFill="1" applyBorder="1" applyAlignment="1">
      <alignment horizontal="right" vertical="center" wrapText="1"/>
    </xf>
    <xf numFmtId="0" fontId="18" fillId="54" borderId="128" xfId="0" applyFont="1" applyFill="1" applyBorder="1" applyAlignment="1">
      <alignment horizontal="right" vertical="center" wrapText="1"/>
    </xf>
    <xf numFmtId="14" fontId="17" fillId="59" borderId="74" xfId="1460" applyNumberFormat="1" applyFont="1" applyFill="1" applyBorder="1" applyAlignment="1">
      <alignment horizontal="center" vertical="center" wrapText="1"/>
    </xf>
    <xf numFmtId="0" fontId="18" fillId="0" borderId="33" xfId="0" applyFont="1" applyFill="1" applyBorder="1" applyAlignment="1">
      <alignment horizontal="center" vertical="top" wrapText="1"/>
    </xf>
    <xf numFmtId="0" fontId="18" fillId="57" borderId="39" xfId="0" applyFont="1" applyFill="1" applyBorder="1" applyAlignment="1">
      <alignment horizontal="center" wrapText="1"/>
    </xf>
    <xf numFmtId="0" fontId="17" fillId="54" borderId="123" xfId="0" applyFont="1" applyFill="1" applyBorder="1" applyAlignment="1">
      <alignment horizontal="center" vertical="top"/>
    </xf>
    <xf numFmtId="0" fontId="17" fillId="54" borderId="114" xfId="0" applyFont="1" applyFill="1" applyBorder="1" applyAlignment="1">
      <alignment horizontal="center" vertical="top"/>
    </xf>
    <xf numFmtId="0" fontId="17" fillId="0" borderId="31" xfId="0" applyFont="1" applyFill="1" applyBorder="1" applyAlignment="1">
      <alignment horizontal="center" vertical="top"/>
    </xf>
    <xf numFmtId="0" fontId="17" fillId="0" borderId="33" xfId="0" applyFont="1" applyFill="1" applyBorder="1" applyAlignment="1">
      <alignment horizontal="center" vertical="top"/>
    </xf>
    <xf numFmtId="4" fontId="18" fillId="57" borderId="0" xfId="0" applyNumberFormat="1" applyFont="1" applyFill="1" applyBorder="1" applyAlignment="1">
      <alignment horizontal="center" vertical="center"/>
    </xf>
    <xf numFmtId="0" fontId="17" fillId="0" borderId="0" xfId="0" applyFont="1" applyFill="1"/>
    <xf numFmtId="4" fontId="17" fillId="0" borderId="0" xfId="0" applyNumberFormat="1" applyFont="1" applyFill="1" applyBorder="1"/>
    <xf numFmtId="0" fontId="17" fillId="0" borderId="21" xfId="0" applyNumberFormat="1" applyFont="1" applyFill="1" applyBorder="1" applyAlignment="1">
      <alignment horizontal="left" vertical="center" wrapText="1"/>
    </xf>
    <xf numFmtId="0" fontId="17" fillId="0" borderId="12" xfId="0" applyNumberFormat="1" applyFont="1" applyFill="1" applyBorder="1" applyAlignment="1">
      <alignment horizontal="left" vertical="center" wrapText="1"/>
    </xf>
    <xf numFmtId="4" fontId="17" fillId="0" borderId="19" xfId="0" applyNumberFormat="1" applyFont="1" applyFill="1" applyBorder="1" applyAlignment="1">
      <alignment horizontal="center" vertical="center"/>
    </xf>
    <xf numFmtId="0" fontId="17" fillId="0" borderId="18" xfId="0" applyNumberFormat="1" applyFont="1" applyFill="1" applyBorder="1" applyAlignment="1">
      <alignment horizontal="left" vertical="center" wrapText="1"/>
    </xf>
    <xf numFmtId="4" fontId="17" fillId="0" borderId="19" xfId="59" applyNumberFormat="1" applyFont="1" applyFill="1" applyBorder="1" applyAlignment="1">
      <alignment horizontal="center" vertical="center" wrapText="1"/>
    </xf>
    <xf numFmtId="4" fontId="17" fillId="0" borderId="13" xfId="59" applyNumberFormat="1" applyFont="1" applyFill="1" applyBorder="1" applyAlignment="1">
      <alignment horizontal="center" vertical="center" wrapText="1"/>
    </xf>
    <xf numFmtId="4" fontId="17" fillId="0" borderId="22" xfId="59" applyNumberFormat="1" applyFont="1" applyFill="1" applyBorder="1" applyAlignment="1">
      <alignment horizontal="center" vertical="center" wrapText="1"/>
    </xf>
    <xf numFmtId="4" fontId="17" fillId="0" borderId="30" xfId="59" applyNumberFormat="1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horizontal="center" vertical="center"/>
    </xf>
    <xf numFmtId="0" fontId="18" fillId="57" borderId="28" xfId="0" applyFont="1" applyFill="1" applyBorder="1" applyAlignment="1">
      <alignment horizontal="center" vertical="top"/>
    </xf>
    <xf numFmtId="4" fontId="18" fillId="57" borderId="30" xfId="59" applyNumberFormat="1" applyFont="1" applyFill="1" applyBorder="1" applyAlignment="1">
      <alignment horizontal="center" vertical="center" wrapText="1"/>
    </xf>
    <xf numFmtId="4" fontId="18" fillId="0" borderId="19" xfId="59" applyNumberFormat="1" applyFont="1" applyFill="1" applyBorder="1" applyAlignment="1">
      <alignment horizontal="center" vertical="center" wrapText="1"/>
    </xf>
    <xf numFmtId="4" fontId="17" fillId="0" borderId="85" xfId="0" applyNumberFormat="1" applyFont="1" applyFill="1" applyBorder="1" applyAlignment="1">
      <alignment horizontal="center" vertical="center"/>
    </xf>
    <xf numFmtId="4" fontId="17" fillId="0" borderId="86" xfId="0" applyNumberFormat="1" applyFont="1" applyFill="1" applyBorder="1" applyAlignment="1">
      <alignment horizontal="center" vertical="center"/>
    </xf>
    <xf numFmtId="4" fontId="17" fillId="0" borderId="105" xfId="0" applyNumberFormat="1" applyFont="1" applyFill="1" applyBorder="1" applyAlignment="1">
      <alignment horizontal="center" vertical="center"/>
    </xf>
    <xf numFmtId="4" fontId="17" fillId="0" borderId="106" xfId="0" applyNumberFormat="1" applyFont="1" applyFill="1" applyBorder="1" applyAlignment="1">
      <alignment horizontal="center" vertical="center"/>
    </xf>
    <xf numFmtId="4" fontId="17" fillId="0" borderId="0" xfId="0" applyNumberFormat="1" applyFont="1" applyFill="1" applyBorder="1" applyAlignment="1">
      <alignment horizontal="left"/>
    </xf>
    <xf numFmtId="0" fontId="85" fillId="0" borderId="18" xfId="0" applyFont="1" applyBorder="1" applyAlignment="1">
      <alignment horizontal="center" vertical="center"/>
    </xf>
    <xf numFmtId="0" fontId="85" fillId="0" borderId="18" xfId="0" applyFont="1" applyBorder="1" applyAlignment="1">
      <alignment horizontal="left" vertical="center" wrapText="1"/>
    </xf>
    <xf numFmtId="0" fontId="17" fillId="0" borderId="96" xfId="0" quotePrefix="1" applyNumberFormat="1" applyFont="1" applyFill="1" applyBorder="1" applyAlignment="1">
      <alignment horizontal="center" vertical="center" wrapText="1"/>
    </xf>
    <xf numFmtId="0" fontId="17" fillId="0" borderId="21" xfId="0" quotePrefix="1" applyNumberFormat="1" applyFont="1" applyFill="1" applyBorder="1" applyAlignment="1">
      <alignment horizontal="center" vertical="center" wrapText="1"/>
    </xf>
    <xf numFmtId="0" fontId="17" fillId="0" borderId="12" xfId="0" quotePrefix="1" applyNumberFormat="1" applyFont="1" applyFill="1" applyBorder="1" applyAlignment="1">
      <alignment horizontal="center" vertical="center" wrapText="1"/>
    </xf>
    <xf numFmtId="3" fontId="17" fillId="0" borderId="99" xfId="0" quotePrefix="1" applyNumberFormat="1" applyFont="1" applyFill="1" applyBorder="1" applyAlignment="1">
      <alignment horizontal="center" vertical="center" wrapText="1"/>
    </xf>
    <xf numFmtId="4" fontId="17" fillId="0" borderId="74" xfId="0" quotePrefix="1" applyNumberFormat="1" applyFont="1" applyFill="1" applyBorder="1" applyAlignment="1">
      <alignment horizontal="center" vertical="center" wrapText="1"/>
    </xf>
    <xf numFmtId="4" fontId="18" fillId="57" borderId="29" xfId="59" applyNumberFormat="1" applyFont="1" applyFill="1" applyBorder="1" applyAlignment="1">
      <alignment horizontal="center" vertical="center" wrapText="1"/>
    </xf>
    <xf numFmtId="0" fontId="17" fillId="0" borderId="99" xfId="0" quotePrefix="1" applyNumberFormat="1" applyFont="1" applyFill="1" applyBorder="1" applyAlignment="1">
      <alignment horizontal="center" vertical="center" wrapText="1"/>
    </xf>
    <xf numFmtId="0" fontId="17" fillId="0" borderId="18" xfId="0" quotePrefix="1" applyNumberFormat="1" applyFont="1" applyFill="1" applyBorder="1" applyAlignment="1">
      <alignment horizontal="center" vertical="center" wrapText="1"/>
    </xf>
    <xf numFmtId="4" fontId="17" fillId="0" borderId="73" xfId="0" quotePrefix="1" applyNumberFormat="1" applyFont="1" applyFill="1" applyBorder="1" applyAlignment="1">
      <alignment horizontal="center" vertical="center" wrapText="1"/>
    </xf>
    <xf numFmtId="4" fontId="17" fillId="0" borderId="70" xfId="0" quotePrefix="1" applyNumberFormat="1" applyFont="1" applyFill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/>
    </xf>
    <xf numFmtId="0" fontId="85" fillId="0" borderId="21" xfId="0" applyFont="1" applyBorder="1" applyAlignment="1">
      <alignment horizontal="left" vertical="center" wrapText="1"/>
    </xf>
    <xf numFmtId="4" fontId="17" fillId="0" borderId="72" xfId="0" applyNumberFormat="1" applyFont="1" applyFill="1" applyBorder="1" applyAlignment="1">
      <alignment horizontal="center" vertical="center" wrapText="1"/>
    </xf>
    <xf numFmtId="4" fontId="17" fillId="0" borderId="72" xfId="0" quotePrefix="1" applyNumberFormat="1" applyFont="1" applyFill="1" applyBorder="1" applyAlignment="1">
      <alignment horizontal="center" vertical="center" wrapText="1"/>
    </xf>
    <xf numFmtId="4" fontId="18" fillId="0" borderId="30" xfId="59" applyNumberFormat="1" applyFont="1" applyFill="1" applyBorder="1" applyAlignment="1">
      <alignment horizontal="center" vertical="center" wrapText="1"/>
    </xf>
    <xf numFmtId="0" fontId="85" fillId="0" borderId="12" xfId="0" applyFont="1" applyBorder="1" applyAlignment="1">
      <alignment horizontal="left" vertical="center" wrapText="1"/>
    </xf>
    <xf numFmtId="0" fontId="85" fillId="0" borderId="12" xfId="0" applyFont="1" applyBorder="1" applyAlignment="1">
      <alignment horizontal="center" vertical="center"/>
    </xf>
    <xf numFmtId="0" fontId="18" fillId="0" borderId="18" xfId="0" applyNumberFormat="1" applyFont="1" applyFill="1" applyBorder="1" applyAlignment="1">
      <alignment horizontal="left" vertical="center" wrapText="1"/>
    </xf>
    <xf numFmtId="0" fontId="18" fillId="0" borderId="18" xfId="0" applyNumberFormat="1" applyFont="1" applyFill="1" applyBorder="1" applyAlignment="1">
      <alignment horizontal="center" vertical="center" wrapText="1"/>
    </xf>
    <xf numFmtId="0" fontId="18" fillId="57" borderId="29" xfId="0" applyNumberFormat="1" applyFont="1" applyFill="1" applyBorder="1" applyAlignment="1">
      <alignment horizontal="center" vertical="center" wrapText="1"/>
    </xf>
    <xf numFmtId="4" fontId="18" fillId="0" borderId="72" xfId="0" applyNumberFormat="1" applyFont="1" applyFill="1" applyBorder="1" applyAlignment="1">
      <alignment horizontal="center" vertical="center" wrapText="1"/>
    </xf>
    <xf numFmtId="0" fontId="83" fillId="0" borderId="12" xfId="0" applyFont="1" applyFill="1" applyBorder="1" applyAlignment="1">
      <alignment horizontal="left" vertical="center" wrapText="1"/>
    </xf>
    <xf numFmtId="0" fontId="83" fillId="0" borderId="12" xfId="0" applyFont="1" applyFill="1" applyBorder="1" applyAlignment="1">
      <alignment horizontal="center" vertical="center"/>
    </xf>
    <xf numFmtId="0" fontId="18" fillId="57" borderId="32" xfId="0" applyNumberFormat="1" applyFont="1" applyFill="1" applyBorder="1" applyAlignment="1">
      <alignment horizontal="center" vertical="center" wrapText="1"/>
    </xf>
    <xf numFmtId="4" fontId="18" fillId="57" borderId="15" xfId="0" applyNumberFormat="1" applyFont="1" applyFill="1" applyBorder="1" applyAlignment="1">
      <alignment horizontal="center" vertical="center"/>
    </xf>
    <xf numFmtId="0" fontId="18" fillId="0" borderId="99" xfId="0" applyNumberFormat="1" applyFont="1" applyFill="1" applyBorder="1" applyAlignment="1">
      <alignment horizontal="center" vertical="center" wrapText="1"/>
    </xf>
    <xf numFmtId="4" fontId="18" fillId="0" borderId="73" xfId="0" applyNumberFormat="1" applyFont="1" applyFill="1" applyBorder="1" applyAlignment="1">
      <alignment horizontal="center" vertical="center" wrapText="1"/>
    </xf>
    <xf numFmtId="0" fontId="18" fillId="56" borderId="32" xfId="0" applyNumberFormat="1" applyFont="1" applyFill="1" applyBorder="1" applyAlignment="1">
      <alignment horizontal="left" vertical="center" wrapText="1"/>
    </xf>
    <xf numFmtId="0" fontId="18" fillId="56" borderId="32" xfId="0" applyNumberFormat="1" applyFont="1" applyFill="1" applyBorder="1" applyAlignment="1">
      <alignment horizontal="center" vertical="center" wrapText="1"/>
    </xf>
    <xf numFmtId="0" fontId="18" fillId="56" borderId="67" xfId="0" applyNumberFormat="1" applyFont="1" applyFill="1" applyBorder="1" applyAlignment="1">
      <alignment horizontal="center" vertical="center" wrapText="1"/>
    </xf>
    <xf numFmtId="4" fontId="18" fillId="56" borderId="29" xfId="59" applyNumberFormat="1" applyFont="1" applyFill="1" applyBorder="1" applyAlignment="1">
      <alignment horizontal="center" vertical="center" wrapText="1"/>
    </xf>
    <xf numFmtId="4" fontId="18" fillId="57" borderId="105" xfId="0" applyNumberFormat="1" applyFont="1" applyFill="1" applyBorder="1" applyAlignment="1">
      <alignment horizontal="center" vertical="center"/>
    </xf>
    <xf numFmtId="0" fontId="18" fillId="0" borderId="73" xfId="0" applyFont="1" applyFill="1" applyBorder="1" applyAlignment="1">
      <alignment horizontal="center" vertical="top"/>
    </xf>
    <xf numFmtId="0" fontId="18" fillId="0" borderId="72" xfId="0" applyFont="1" applyFill="1" applyBorder="1" applyAlignment="1">
      <alignment horizontal="center" vertical="top"/>
    </xf>
    <xf numFmtId="0" fontId="18" fillId="0" borderId="31" xfId="0" applyFont="1" applyFill="1" applyBorder="1" applyAlignment="1">
      <alignment horizontal="center" vertical="top"/>
    </xf>
    <xf numFmtId="0" fontId="18" fillId="0" borderId="71" xfId="0" applyFont="1" applyFill="1" applyBorder="1" applyAlignment="1">
      <alignment horizontal="center" vertical="top"/>
    </xf>
    <xf numFmtId="0" fontId="18" fillId="0" borderId="93" xfId="0" applyFont="1" applyFill="1" applyBorder="1" applyAlignment="1">
      <alignment horizontal="center" vertical="top"/>
    </xf>
    <xf numFmtId="0" fontId="18" fillId="57" borderId="72" xfId="0" applyFont="1" applyFill="1" applyBorder="1" applyAlignment="1">
      <alignment horizontal="center" vertical="top"/>
    </xf>
    <xf numFmtId="0" fontId="18" fillId="56" borderId="33" xfId="0" applyFont="1" applyFill="1" applyBorder="1" applyAlignment="1">
      <alignment horizontal="center" vertical="top"/>
    </xf>
    <xf numFmtId="0" fontId="18" fillId="57" borderId="39" xfId="0" applyFont="1" applyFill="1" applyBorder="1" applyAlignment="1">
      <alignment horizontal="center" vertical="top"/>
    </xf>
    <xf numFmtId="0" fontId="83" fillId="0" borderId="73" xfId="0" applyFont="1" applyFill="1" applyBorder="1" applyAlignment="1">
      <alignment horizontal="center" vertical="center"/>
    </xf>
    <xf numFmtId="0" fontId="18" fillId="57" borderId="105" xfId="0" applyFont="1" applyFill="1" applyBorder="1" applyAlignment="1">
      <alignment horizontal="center" vertical="center"/>
    </xf>
    <xf numFmtId="0" fontId="18" fillId="56" borderId="88" xfId="0" applyFont="1" applyFill="1" applyBorder="1" applyAlignment="1">
      <alignment horizontal="center" vertical="center"/>
    </xf>
    <xf numFmtId="0" fontId="17" fillId="0" borderId="28" xfId="0" applyNumberFormat="1" applyFont="1" applyFill="1" applyBorder="1" applyAlignment="1">
      <alignment horizontal="center" vertical="center"/>
    </xf>
    <xf numFmtId="0" fontId="17" fillId="57" borderId="47" xfId="0" applyNumberFormat="1" applyFont="1" applyFill="1" applyBorder="1" applyAlignment="1">
      <alignment horizontal="center" vertical="center"/>
    </xf>
    <xf numFmtId="0" fontId="17" fillId="0" borderId="36" xfId="0" applyNumberFormat="1" applyFont="1" applyFill="1" applyBorder="1" applyAlignment="1">
      <alignment horizontal="center" vertical="center"/>
    </xf>
    <xf numFmtId="0" fontId="17" fillId="57" borderId="52" xfId="0" applyNumberFormat="1" applyFont="1" applyFill="1" applyBorder="1" applyAlignment="1">
      <alignment horizontal="center" vertical="center"/>
    </xf>
    <xf numFmtId="0" fontId="18" fillId="0" borderId="37" xfId="0" applyNumberFormat="1" applyFont="1" applyFill="1" applyBorder="1" applyAlignment="1">
      <alignment horizontal="center" vertical="center"/>
    </xf>
    <xf numFmtId="0" fontId="18" fillId="0" borderId="47" xfId="0" applyNumberFormat="1" applyFont="1" applyFill="1" applyBorder="1" applyAlignment="1">
      <alignment horizontal="center" vertical="center"/>
    </xf>
    <xf numFmtId="0" fontId="85" fillId="0" borderId="73" xfId="0" applyFont="1" applyBorder="1" applyAlignment="1">
      <alignment horizontal="center" vertical="center"/>
    </xf>
    <xf numFmtId="0" fontId="85" fillId="0" borderId="74" xfId="0" applyFont="1" applyBorder="1" applyAlignment="1">
      <alignment horizontal="center" vertical="center"/>
    </xf>
    <xf numFmtId="0" fontId="85" fillId="0" borderId="72" xfId="0" applyFont="1" applyBorder="1" applyAlignment="1">
      <alignment horizontal="center" vertical="center"/>
    </xf>
    <xf numFmtId="0" fontId="85" fillId="0" borderId="93" xfId="0" applyFont="1" applyBorder="1" applyAlignment="1">
      <alignment horizontal="center" vertical="center"/>
    </xf>
    <xf numFmtId="1" fontId="17" fillId="0" borderId="37" xfId="0" applyNumberFormat="1" applyFont="1" applyFill="1" applyBorder="1" applyAlignment="1">
      <alignment horizontal="center" vertical="center"/>
    </xf>
    <xf numFmtId="4" fontId="17" fillId="0" borderId="13" xfId="0" applyNumberFormat="1" applyFont="1" applyFill="1" applyBorder="1" applyAlignment="1">
      <alignment horizontal="center" vertical="center"/>
    </xf>
    <xf numFmtId="4" fontId="17" fillId="0" borderId="22" xfId="0" applyNumberFormat="1" applyFont="1" applyFill="1" applyBorder="1" applyAlignment="1">
      <alignment horizontal="center" vertical="center"/>
    </xf>
    <xf numFmtId="0" fontId="17" fillId="57" borderId="28" xfId="0" applyNumberFormat="1" applyFont="1" applyFill="1" applyBorder="1" applyAlignment="1">
      <alignment horizontal="center" vertical="center"/>
    </xf>
    <xf numFmtId="0" fontId="18" fillId="57" borderId="88" xfId="0" applyFont="1" applyFill="1" applyBorder="1" applyAlignment="1">
      <alignment horizontal="center" vertical="center"/>
    </xf>
    <xf numFmtId="2" fontId="17" fillId="0" borderId="37" xfId="0" applyNumberFormat="1" applyFont="1" applyFill="1" applyBorder="1" applyAlignment="1">
      <alignment horizontal="center" vertical="center"/>
    </xf>
    <xf numFmtId="0" fontId="17" fillId="0" borderId="37" xfId="0" applyNumberFormat="1" applyFont="1" applyFill="1" applyBorder="1" applyAlignment="1">
      <alignment horizontal="center" vertical="center"/>
    </xf>
    <xf numFmtId="0" fontId="17" fillId="56" borderId="28" xfId="0" applyNumberFormat="1" applyFont="1" applyFill="1" applyBorder="1" applyAlignment="1">
      <alignment horizontal="center" vertical="center"/>
    </xf>
    <xf numFmtId="0" fontId="18" fillId="56" borderId="28" xfId="0" applyNumberFormat="1" applyFont="1" applyFill="1" applyBorder="1" applyAlignment="1">
      <alignment horizontal="center" vertical="center"/>
    </xf>
    <xf numFmtId="0" fontId="85" fillId="24" borderId="12" xfId="0" applyFont="1" applyFill="1" applyBorder="1" applyAlignment="1">
      <alignment horizontal="left" vertical="center" wrapText="1"/>
    </xf>
    <xf numFmtId="0" fontId="18" fillId="56" borderId="32" xfId="0" applyFont="1" applyFill="1" applyBorder="1" applyAlignment="1">
      <alignment horizontal="center" vertical="center"/>
    </xf>
    <xf numFmtId="0" fontId="85" fillId="24" borderId="18" xfId="0" applyFont="1" applyFill="1" applyBorder="1" applyAlignment="1">
      <alignment horizontal="center" vertical="center"/>
    </xf>
    <xf numFmtId="0" fontId="85" fillId="24" borderId="18" xfId="0" applyFont="1" applyFill="1" applyBorder="1" applyAlignment="1">
      <alignment vertical="center" wrapText="1"/>
    </xf>
    <xf numFmtId="0" fontId="85" fillId="24" borderId="12" xfId="0" applyFont="1" applyFill="1" applyBorder="1" applyAlignment="1">
      <alignment horizontal="center" vertical="center"/>
    </xf>
    <xf numFmtId="0" fontId="85" fillId="24" borderId="12" xfId="0" applyFont="1" applyFill="1" applyBorder="1" applyAlignment="1">
      <alignment vertical="center" wrapText="1"/>
    </xf>
    <xf numFmtId="0" fontId="85" fillId="24" borderId="23" xfId="0" applyFont="1" applyFill="1" applyBorder="1" applyAlignment="1">
      <alignment horizontal="center" vertical="center"/>
    </xf>
    <xf numFmtId="0" fontId="85" fillId="24" borderId="21" xfId="0" applyFont="1" applyFill="1" applyBorder="1" applyAlignment="1">
      <alignment vertical="center" wrapText="1"/>
    </xf>
    <xf numFmtId="0" fontId="85" fillId="24" borderId="21" xfId="0" applyFont="1" applyFill="1" applyBorder="1" applyAlignment="1">
      <alignment horizontal="center" vertical="center"/>
    </xf>
    <xf numFmtId="0" fontId="83" fillId="57" borderId="32" xfId="0" applyFont="1" applyFill="1" applyBorder="1" applyAlignment="1">
      <alignment horizontal="center" vertical="center"/>
    </xf>
    <xf numFmtId="0" fontId="85" fillId="0" borderId="21" xfId="0" applyFont="1" applyFill="1" applyBorder="1" applyAlignment="1">
      <alignment horizontal="center" vertical="center"/>
    </xf>
    <xf numFmtId="0" fontId="85" fillId="0" borderId="21" xfId="0" applyFont="1" applyFill="1" applyBorder="1" applyAlignment="1">
      <alignment vertical="center" wrapText="1"/>
    </xf>
    <xf numFmtId="0" fontId="83" fillId="57" borderId="32" xfId="0" applyFont="1" applyFill="1" applyBorder="1" applyAlignment="1">
      <alignment vertical="center"/>
    </xf>
    <xf numFmtId="4" fontId="85" fillId="24" borderId="102" xfId="0" applyNumberFormat="1" applyFont="1" applyFill="1" applyBorder="1" applyAlignment="1">
      <alignment horizontal="center" vertical="center"/>
    </xf>
    <xf numFmtId="4" fontId="83" fillId="57" borderId="29" xfId="0" applyNumberFormat="1" applyFont="1" applyFill="1" applyBorder="1" applyAlignment="1">
      <alignment horizontal="center" vertical="center"/>
    </xf>
    <xf numFmtId="0" fontId="18" fillId="56" borderId="67" xfId="0" applyFont="1" applyFill="1" applyBorder="1" applyAlignment="1">
      <alignment horizontal="center" vertical="center"/>
    </xf>
    <xf numFmtId="0" fontId="85" fillId="24" borderId="24" xfId="0" applyFont="1" applyFill="1" applyBorder="1" applyAlignment="1">
      <alignment horizontal="center" vertical="center"/>
    </xf>
    <xf numFmtId="0" fontId="85" fillId="0" borderId="54" xfId="0" applyFont="1" applyFill="1" applyBorder="1" applyAlignment="1">
      <alignment horizontal="center" vertical="center"/>
    </xf>
    <xf numFmtId="0" fontId="85" fillId="24" borderId="24" xfId="0" applyFont="1" applyFill="1" applyBorder="1" applyAlignment="1">
      <alignment horizontal="center" vertical="center" wrapText="1"/>
    </xf>
    <xf numFmtId="0" fontId="85" fillId="24" borderId="54" xfId="0" applyFont="1" applyFill="1" applyBorder="1" applyAlignment="1">
      <alignment horizontal="center" vertical="center" wrapText="1"/>
    </xf>
    <xf numFmtId="0" fontId="83" fillId="57" borderId="32" xfId="0" applyFont="1" applyFill="1" applyBorder="1" applyAlignment="1">
      <alignment vertical="center" wrapText="1"/>
    </xf>
    <xf numFmtId="0" fontId="83" fillId="57" borderId="32" xfId="0" applyFont="1" applyFill="1" applyBorder="1" applyAlignment="1">
      <alignment horizontal="center" vertical="center" wrapText="1"/>
    </xf>
    <xf numFmtId="0" fontId="83" fillId="57" borderId="67" xfId="0" applyFont="1" applyFill="1" applyBorder="1" applyAlignment="1">
      <alignment horizontal="center" vertical="center" wrapText="1"/>
    </xf>
    <xf numFmtId="0" fontId="83" fillId="57" borderId="67" xfId="0" applyFont="1" applyFill="1" applyBorder="1" applyAlignment="1">
      <alignment horizontal="center" vertical="center"/>
    </xf>
    <xf numFmtId="0" fontId="18" fillId="57" borderId="28" xfId="0" applyNumberFormat="1" applyFont="1" applyFill="1" applyBorder="1" applyAlignment="1">
      <alignment horizontal="center" vertical="center"/>
    </xf>
    <xf numFmtId="0" fontId="18" fillId="56" borderId="28" xfId="0" applyNumberFormat="1" applyFont="1" applyFill="1" applyBorder="1" applyAlignment="1">
      <alignment vertical="center"/>
    </xf>
    <xf numFmtId="0" fontId="83" fillId="57" borderId="28" xfId="0" applyNumberFormat="1" applyFont="1" applyFill="1" applyBorder="1" applyAlignment="1">
      <alignment horizontal="center" vertical="center"/>
    </xf>
    <xf numFmtId="0" fontId="18" fillId="56" borderId="26" xfId="0" applyFont="1" applyFill="1" applyBorder="1" applyAlignment="1">
      <alignment horizontal="center" vertical="center"/>
    </xf>
    <xf numFmtId="0" fontId="18" fillId="0" borderId="70" xfId="0" applyFont="1" applyFill="1" applyBorder="1" applyAlignment="1">
      <alignment horizontal="center" vertical="top"/>
    </xf>
    <xf numFmtId="0" fontId="17" fillId="0" borderId="47" xfId="0" applyNumberFormat="1" applyFont="1" applyFill="1" applyBorder="1" applyAlignment="1">
      <alignment horizontal="center" vertical="center"/>
    </xf>
    <xf numFmtId="0" fontId="18" fillId="0" borderId="70" xfId="0" applyFont="1" applyFill="1" applyBorder="1" applyAlignment="1">
      <alignment horizontal="center" vertical="top" wrapText="1"/>
    </xf>
    <xf numFmtId="0" fontId="18" fillId="0" borderId="48" xfId="0" applyFont="1" applyFill="1" applyBorder="1" applyAlignment="1">
      <alignment horizontal="center" vertical="top"/>
    </xf>
    <xf numFmtId="1" fontId="83" fillId="0" borderId="94" xfId="0" applyNumberFormat="1" applyFont="1" applyFill="1" applyBorder="1" applyAlignment="1">
      <alignment horizontal="center" vertical="center"/>
    </xf>
    <xf numFmtId="4" fontId="83" fillId="0" borderId="73" xfId="0" applyNumberFormat="1" applyFont="1" applyFill="1" applyBorder="1" applyAlignment="1">
      <alignment horizontal="center" vertical="center"/>
    </xf>
    <xf numFmtId="4" fontId="83" fillId="0" borderId="13" xfId="0" applyNumberFormat="1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3" fontId="17" fillId="0" borderId="13" xfId="1014" applyNumberFormat="1" applyFont="1" applyFill="1" applyBorder="1" applyAlignment="1">
      <alignment horizontal="center" vertical="center"/>
    </xf>
    <xf numFmtId="174" fontId="17" fillId="0" borderId="19" xfId="0" applyNumberFormat="1" applyFont="1" applyFill="1" applyBorder="1" applyAlignment="1">
      <alignment horizontal="center" vertical="center"/>
    </xf>
    <xf numFmtId="174" fontId="17" fillId="0" borderId="13" xfId="0" applyNumberFormat="1" applyFont="1" applyFill="1" applyBorder="1" applyAlignment="1">
      <alignment horizontal="center" vertical="center"/>
    </xf>
    <xf numFmtId="174" fontId="17" fillId="0" borderId="13" xfId="0" quotePrefix="1" applyNumberFormat="1" applyFont="1" applyFill="1" applyBorder="1" applyAlignment="1">
      <alignment horizontal="center" vertical="center"/>
    </xf>
    <xf numFmtId="174" fontId="17" fillId="0" borderId="22" xfId="0" applyNumberFormat="1" applyFont="1" applyFill="1" applyBorder="1" applyAlignment="1">
      <alignment horizontal="center" vertical="center"/>
    </xf>
    <xf numFmtId="175" fontId="17" fillId="0" borderId="19" xfId="1014" applyNumberFormat="1" applyFont="1" applyFill="1" applyBorder="1" applyAlignment="1">
      <alignment horizontal="center" vertical="center"/>
    </xf>
    <xf numFmtId="3" fontId="17" fillId="0" borderId="16" xfId="0" applyNumberFormat="1" applyFont="1" applyFill="1" applyBorder="1" applyAlignment="1">
      <alignment horizontal="center" vertical="center"/>
    </xf>
    <xf numFmtId="49" fontId="18" fillId="57" borderId="62" xfId="0" applyNumberFormat="1" applyFont="1" applyFill="1" applyBorder="1" applyAlignment="1">
      <alignment vertical="center" wrapText="1"/>
    </xf>
    <xf numFmtId="49" fontId="17" fillId="0" borderId="62" xfId="0" applyNumberFormat="1" applyFont="1" applyFill="1" applyBorder="1" applyAlignment="1">
      <alignment vertical="center" wrapText="1"/>
    </xf>
    <xf numFmtId="49" fontId="17" fillId="0" borderId="95" xfId="0" applyNumberFormat="1" applyFont="1" applyFill="1" applyBorder="1" applyAlignment="1">
      <alignment vertical="center" wrapText="1"/>
    </xf>
    <xf numFmtId="49" fontId="17" fillId="0" borderId="98" xfId="0" quotePrefix="1" applyNumberFormat="1" applyFont="1" applyFill="1" applyBorder="1" applyAlignment="1">
      <alignment vertical="center" wrapText="1"/>
    </xf>
    <xf numFmtId="49" fontId="17" fillId="0" borderId="98" xfId="0" applyNumberFormat="1" applyFont="1" applyFill="1" applyBorder="1" applyAlignment="1">
      <alignment vertical="center" wrapText="1"/>
    </xf>
    <xf numFmtId="49" fontId="18" fillId="57" borderId="88" xfId="0" applyNumberFormat="1" applyFont="1" applyFill="1" applyBorder="1" applyAlignment="1">
      <alignment vertical="center" wrapText="1"/>
    </xf>
    <xf numFmtId="49" fontId="17" fillId="0" borderId="91" xfId="0" applyNumberFormat="1" applyFont="1" applyFill="1" applyBorder="1" applyAlignment="1">
      <alignment vertical="center" wrapText="1"/>
    </xf>
    <xf numFmtId="49" fontId="17" fillId="0" borderId="18" xfId="1449" applyNumberFormat="1" applyFont="1" applyFill="1" applyBorder="1" applyAlignment="1">
      <alignment horizontal="center" vertical="center"/>
    </xf>
    <xf numFmtId="4" fontId="18" fillId="54" borderId="131" xfId="0" applyNumberFormat="1" applyFont="1" applyFill="1" applyBorder="1" applyAlignment="1">
      <alignment horizontal="center" vertical="center"/>
    </xf>
    <xf numFmtId="4" fontId="18" fillId="54" borderId="132" xfId="0" applyNumberFormat="1" applyFont="1" applyFill="1" applyBorder="1" applyAlignment="1">
      <alignment horizontal="center" vertical="center"/>
    </xf>
    <xf numFmtId="0" fontId="17" fillId="57" borderId="88" xfId="0" applyFont="1" applyFill="1" applyBorder="1" applyAlignment="1">
      <alignment horizontal="center" vertical="center"/>
    </xf>
    <xf numFmtId="49" fontId="18" fillId="0" borderId="88" xfId="0" applyNumberFormat="1" applyFont="1" applyFill="1" applyBorder="1" applyAlignment="1">
      <alignment horizontal="center" vertical="center"/>
    </xf>
    <xf numFmtId="4" fontId="18" fillId="54" borderId="135" xfId="47" applyNumberFormat="1" applyFont="1" applyFill="1" applyBorder="1" applyAlignment="1">
      <alignment horizontal="center" vertical="center" wrapText="1"/>
    </xf>
    <xf numFmtId="0" fontId="17" fillId="0" borderId="85" xfId="0" applyFont="1" applyFill="1" applyBorder="1" applyAlignment="1">
      <alignment horizontal="center" vertical="center"/>
    </xf>
    <xf numFmtId="0" fontId="17" fillId="54" borderId="130" xfId="0" applyFont="1" applyFill="1" applyBorder="1" applyAlignment="1">
      <alignment horizontal="center" vertical="center"/>
    </xf>
    <xf numFmtId="0" fontId="17" fillId="54" borderId="134" xfId="0" applyFont="1" applyFill="1" applyBorder="1" applyAlignment="1">
      <alignment horizontal="center" vertical="center"/>
    </xf>
    <xf numFmtId="4" fontId="18" fillId="54" borderId="135" xfId="0" applyNumberFormat="1" applyFont="1" applyFill="1" applyBorder="1" applyAlignment="1">
      <alignment horizontal="center" vertical="center"/>
    </xf>
    <xf numFmtId="4" fontId="92" fillId="0" borderId="0" xfId="0" applyNumberFormat="1" applyFont="1" applyFill="1" applyBorder="1" applyAlignment="1">
      <alignment horizontal="center"/>
    </xf>
    <xf numFmtId="0" fontId="83" fillId="57" borderId="24" xfId="0" applyFont="1" applyFill="1" applyBorder="1" applyAlignment="1">
      <alignment horizontal="center" vertical="center"/>
    </xf>
    <xf numFmtId="0" fontId="83" fillId="57" borderId="12" xfId="0" applyFont="1" applyFill="1" applyBorder="1" applyAlignment="1">
      <alignment vertical="center" wrapText="1"/>
    </xf>
    <xf numFmtId="0" fontId="83" fillId="57" borderId="12" xfId="0" applyFont="1" applyFill="1" applyBorder="1" applyAlignment="1">
      <alignment horizontal="center" vertical="center"/>
    </xf>
    <xf numFmtId="0" fontId="83" fillId="57" borderId="94" xfId="0" applyFont="1" applyFill="1" applyBorder="1" applyAlignment="1">
      <alignment horizontal="center" vertical="center"/>
    </xf>
    <xf numFmtId="4" fontId="83" fillId="57" borderId="102" xfId="0" applyNumberFormat="1" applyFont="1" applyFill="1" applyBorder="1" applyAlignment="1">
      <alignment horizontal="center" vertical="center"/>
    </xf>
    <xf numFmtId="0" fontId="85" fillId="0" borderId="99" xfId="0" applyFont="1" applyFill="1" applyBorder="1" applyAlignment="1">
      <alignment horizontal="center" vertical="center"/>
    </xf>
    <xf numFmtId="0" fontId="85" fillId="0" borderId="94" xfId="0" applyFont="1" applyFill="1" applyBorder="1" applyAlignment="1">
      <alignment horizontal="center" vertical="center"/>
    </xf>
    <xf numFmtId="0" fontId="85" fillId="0" borderId="96" xfId="0" applyFont="1" applyFill="1" applyBorder="1" applyAlignment="1">
      <alignment horizontal="center" vertical="center"/>
    </xf>
    <xf numFmtId="4" fontId="18" fillId="57" borderId="28" xfId="1100" applyNumberFormat="1" applyFont="1" applyFill="1" applyBorder="1" applyAlignment="1">
      <alignment horizontal="center" vertical="center"/>
    </xf>
    <xf numFmtId="0" fontId="18" fillId="56" borderId="71" xfId="1509" applyFont="1" applyFill="1" applyBorder="1" applyAlignment="1">
      <alignment horizontal="center" vertical="top"/>
    </xf>
    <xf numFmtId="0" fontId="18" fillId="56" borderId="84" xfId="1509" applyFont="1" applyFill="1" applyBorder="1" applyAlignment="1">
      <alignment horizontal="center" vertical="center"/>
    </xf>
    <xf numFmtId="0" fontId="18" fillId="56" borderId="76" xfId="1509" applyNumberFormat="1" applyFont="1" applyFill="1" applyBorder="1" applyAlignment="1">
      <alignment horizontal="center" vertical="center" wrapText="1"/>
    </xf>
    <xf numFmtId="0" fontId="18" fillId="56" borderId="15" xfId="1509" applyNumberFormat="1" applyFont="1" applyFill="1" applyBorder="1" applyAlignment="1">
      <alignment horizontal="center" vertical="center" wrapText="1"/>
    </xf>
    <xf numFmtId="0" fontId="18" fillId="56" borderId="71" xfId="1509" applyFont="1" applyFill="1" applyBorder="1" applyAlignment="1">
      <alignment horizontal="center" vertical="center"/>
    </xf>
    <xf numFmtId="4" fontId="18" fillId="0" borderId="29" xfId="1392" applyNumberFormat="1" applyFont="1" applyFill="1" applyBorder="1" applyAlignment="1">
      <alignment horizontal="center" vertical="center" wrapText="1"/>
    </xf>
    <xf numFmtId="1" fontId="17" fillId="0" borderId="47" xfId="1100" applyNumberFormat="1" applyFont="1" applyFill="1" applyBorder="1" applyAlignment="1">
      <alignment horizontal="center" vertical="center"/>
    </xf>
    <xf numFmtId="0" fontId="18" fillId="56" borderId="11" xfId="1509" applyNumberFormat="1" applyFont="1" applyFill="1" applyBorder="1" applyAlignment="1">
      <alignment horizontal="center" vertical="center" wrapText="1"/>
    </xf>
    <xf numFmtId="0" fontId="18" fillId="56" borderId="35" xfId="1509" applyNumberFormat="1" applyFont="1" applyFill="1" applyBorder="1" applyAlignment="1">
      <alignment horizontal="center" vertical="center"/>
    </xf>
    <xf numFmtId="4" fontId="18" fillId="56" borderId="15" xfId="1511" applyNumberFormat="1" applyFont="1" applyFill="1" applyBorder="1" applyAlignment="1">
      <alignment horizontal="center" vertical="center" wrapText="1"/>
    </xf>
    <xf numFmtId="0" fontId="18" fillId="0" borderId="73" xfId="1100" applyFont="1" applyFill="1" applyBorder="1" applyAlignment="1">
      <alignment horizontal="center" vertical="top"/>
    </xf>
    <xf numFmtId="0" fontId="18" fillId="0" borderId="72" xfId="1100" applyFont="1" applyFill="1" applyBorder="1" applyAlignment="1">
      <alignment horizontal="center" vertical="top"/>
    </xf>
    <xf numFmtId="0" fontId="83" fillId="0" borderId="18" xfId="1546" applyFont="1" applyFill="1" applyBorder="1" applyAlignment="1">
      <alignment horizontal="center" vertical="center"/>
    </xf>
    <xf numFmtId="0" fontId="83" fillId="0" borderId="94" xfId="1546" applyFont="1" applyFill="1" applyBorder="1" applyAlignment="1">
      <alignment horizontal="center" vertical="center"/>
    </xf>
    <xf numFmtId="4" fontId="83" fillId="0" borderId="101" xfId="1546" applyNumberFormat="1" applyFont="1" applyFill="1" applyBorder="1" applyAlignment="1">
      <alignment horizontal="center" vertical="center"/>
    </xf>
    <xf numFmtId="0" fontId="85" fillId="0" borderId="12" xfId="1546" applyFont="1" applyBorder="1" applyAlignment="1">
      <alignment horizontal="left" vertical="center" wrapText="1"/>
    </xf>
    <xf numFmtId="0" fontId="85" fillId="0" borderId="12" xfId="1546" applyFont="1" applyBorder="1" applyAlignment="1">
      <alignment horizontal="center" vertical="center"/>
    </xf>
    <xf numFmtId="0" fontId="85" fillId="0" borderId="94" xfId="1546" applyFont="1" applyBorder="1" applyAlignment="1">
      <alignment horizontal="center" vertical="center"/>
    </xf>
    <xf numFmtId="4" fontId="85" fillId="0" borderId="101" xfId="1546" applyNumberFormat="1" applyFont="1" applyBorder="1" applyAlignment="1">
      <alignment horizontal="center" vertical="center"/>
    </xf>
    <xf numFmtId="0" fontId="85" fillId="0" borderId="21" xfId="1546" applyFont="1" applyBorder="1" applyAlignment="1">
      <alignment horizontal="left" vertical="center" wrapText="1"/>
    </xf>
    <xf numFmtId="0" fontId="85" fillId="0" borderId="21" xfId="1546" applyFont="1" applyBorder="1" applyAlignment="1">
      <alignment horizontal="center" vertical="center"/>
    </xf>
    <xf numFmtId="0" fontId="85" fillId="0" borderId="96" xfId="1546" applyFont="1" applyBorder="1" applyAlignment="1">
      <alignment horizontal="center" vertical="center"/>
    </xf>
    <xf numFmtId="0" fontId="18" fillId="0" borderId="37" xfId="1100" applyNumberFormat="1" applyFont="1" applyFill="1" applyBorder="1" applyAlignment="1">
      <alignment horizontal="center" vertical="center"/>
    </xf>
    <xf numFmtId="1" fontId="17" fillId="0" borderId="37" xfId="1100" applyNumberFormat="1" applyFont="1" applyFill="1" applyBorder="1" applyAlignment="1">
      <alignment horizontal="center" vertical="center"/>
    </xf>
    <xf numFmtId="0" fontId="17" fillId="0" borderId="37" xfId="1100" applyNumberFormat="1" applyFont="1" applyFill="1" applyBorder="1" applyAlignment="1">
      <alignment horizontal="center" vertical="center"/>
    </xf>
    <xf numFmtId="0" fontId="18" fillId="0" borderId="93" xfId="1100" applyFont="1" applyFill="1" applyBorder="1" applyAlignment="1">
      <alignment horizontal="center" vertical="top"/>
    </xf>
    <xf numFmtId="0" fontId="17" fillId="0" borderId="36" xfId="1100" applyNumberFormat="1" applyFont="1" applyFill="1" applyBorder="1" applyAlignment="1">
      <alignment horizontal="center" vertical="center"/>
    </xf>
    <xf numFmtId="0" fontId="83" fillId="0" borderId="18" xfId="1546" applyFont="1" applyFill="1" applyBorder="1" applyAlignment="1">
      <alignment horizontal="left" vertical="center" wrapText="1"/>
    </xf>
    <xf numFmtId="4" fontId="83" fillId="0" borderId="69" xfId="1546" applyNumberFormat="1" applyFont="1" applyBorder="1" applyAlignment="1">
      <alignment horizontal="center" vertical="center"/>
    </xf>
    <xf numFmtId="0" fontId="18" fillId="0" borderId="71" xfId="1100" applyFont="1" applyFill="1" applyBorder="1" applyAlignment="1">
      <alignment horizontal="center" vertical="top"/>
    </xf>
    <xf numFmtId="0" fontId="18" fillId="0" borderId="105" xfId="1100" applyFont="1" applyFill="1" applyBorder="1" applyAlignment="1">
      <alignment horizontal="center" vertical="center"/>
    </xf>
    <xf numFmtId="0" fontId="83" fillId="0" borderId="99" xfId="1546" applyFont="1" applyFill="1" applyBorder="1" applyAlignment="1">
      <alignment horizontal="center" vertical="center"/>
    </xf>
    <xf numFmtId="4" fontId="83" fillId="0" borderId="102" xfId="1546" applyNumberFormat="1" applyFont="1" applyFill="1" applyBorder="1" applyAlignment="1">
      <alignment horizontal="center" vertical="center"/>
    </xf>
    <xf numFmtId="0" fontId="18" fillId="0" borderId="35" xfId="1100" applyNumberFormat="1" applyFont="1" applyFill="1" applyBorder="1" applyAlignment="1">
      <alignment horizontal="center" vertical="center"/>
    </xf>
    <xf numFmtId="0" fontId="18" fillId="0" borderId="31" xfId="1100" applyFont="1" applyFill="1" applyBorder="1" applyAlignment="1">
      <alignment horizontal="center" vertical="top"/>
    </xf>
    <xf numFmtId="4" fontId="83" fillId="0" borderId="29" xfId="1546" applyNumberFormat="1" applyFont="1" applyBorder="1" applyAlignment="1">
      <alignment horizontal="center" vertical="center"/>
    </xf>
    <xf numFmtId="4" fontId="83" fillId="0" borderId="19" xfId="1546" applyNumberFormat="1" applyFont="1" applyFill="1" applyBorder="1" applyAlignment="1">
      <alignment horizontal="center" vertical="center"/>
    </xf>
    <xf numFmtId="4" fontId="85" fillId="0" borderId="13" xfId="1546" applyNumberFormat="1" applyFont="1" applyBorder="1" applyAlignment="1">
      <alignment horizontal="center" vertical="center"/>
    </xf>
    <xf numFmtId="0" fontId="83" fillId="0" borderId="12" xfId="1546" applyFont="1" applyFill="1" applyBorder="1" applyAlignment="1">
      <alignment horizontal="left" vertical="center" wrapText="1"/>
    </xf>
    <xf numFmtId="0" fontId="83" fillId="0" borderId="12" xfId="1546" applyFont="1" applyFill="1" applyBorder="1" applyAlignment="1">
      <alignment horizontal="center" vertical="center"/>
    </xf>
    <xf numFmtId="0" fontId="18" fillId="0" borderId="70" xfId="1100" applyFont="1" applyFill="1" applyBorder="1" applyAlignment="1">
      <alignment horizontal="center" vertical="top"/>
    </xf>
    <xf numFmtId="0" fontId="17" fillId="0" borderId="46" xfId="1100" applyNumberFormat="1" applyFont="1" applyFill="1" applyBorder="1" applyAlignment="1">
      <alignment horizontal="center" vertical="center"/>
    </xf>
    <xf numFmtId="0" fontId="18" fillId="0" borderId="47" xfId="1100" applyNumberFormat="1" applyFont="1" applyFill="1" applyBorder="1" applyAlignment="1">
      <alignment horizontal="center" vertical="center"/>
    </xf>
    <xf numFmtId="0" fontId="17" fillId="0" borderId="46" xfId="0" applyNumberFormat="1" applyFont="1" applyFill="1" applyBorder="1" applyAlignment="1">
      <alignment horizontal="center" vertical="center"/>
    </xf>
    <xf numFmtId="0" fontId="17" fillId="0" borderId="47" xfId="0" applyNumberFormat="1" applyFont="1" applyFill="1" applyBorder="1" applyAlignment="1">
      <alignment horizontal="center" vertical="center"/>
    </xf>
    <xf numFmtId="0" fontId="17" fillId="0" borderId="46" xfId="0" applyNumberFormat="1" applyFont="1" applyFill="1" applyBorder="1" applyAlignment="1">
      <alignment horizontal="center" vertical="center"/>
    </xf>
    <xf numFmtId="0" fontId="17" fillId="0" borderId="47" xfId="0" applyNumberFormat="1" applyFont="1" applyFill="1" applyBorder="1" applyAlignment="1">
      <alignment horizontal="center" vertical="center"/>
    </xf>
    <xf numFmtId="16" fontId="18" fillId="0" borderId="33" xfId="0" applyNumberFormat="1" applyFont="1" applyFill="1" applyBorder="1" applyAlignment="1">
      <alignment horizontal="center" vertical="center"/>
    </xf>
    <xf numFmtId="4" fontId="17" fillId="0" borderId="94" xfId="47" applyNumberFormat="1" applyFont="1" applyFill="1" applyBorder="1" applyAlignment="1">
      <alignment horizontal="center" vertical="center" wrapText="1"/>
    </xf>
    <xf numFmtId="4" fontId="18" fillId="57" borderId="12" xfId="0" applyNumberFormat="1" applyFont="1" applyFill="1" applyBorder="1" applyAlignment="1">
      <alignment horizontal="center" vertical="center"/>
    </xf>
    <xf numFmtId="0" fontId="17" fillId="0" borderId="14" xfId="1461" applyFont="1" applyBorder="1" applyAlignment="1">
      <alignment horizontal="center"/>
    </xf>
    <xf numFmtId="49" fontId="17" fillId="0" borderId="11" xfId="1461" applyNumberFormat="1" applyFont="1" applyBorder="1" applyAlignment="1">
      <alignment horizontal="left" wrapText="1"/>
    </xf>
    <xf numFmtId="4" fontId="86" fillId="55" borderId="31" xfId="0" applyNumberFormat="1" applyFont="1" applyFill="1" applyBorder="1" applyAlignment="1">
      <alignment horizontal="center" vertical="center" wrapText="1"/>
    </xf>
    <xf numFmtId="4" fontId="18" fillId="57" borderId="71" xfId="0" applyNumberFormat="1" applyFont="1" applyFill="1" applyBorder="1" applyAlignment="1">
      <alignment horizontal="center" vertical="center" wrapText="1"/>
    </xf>
    <xf numFmtId="4" fontId="18" fillId="57" borderId="15" xfId="0" applyNumberFormat="1" applyFont="1" applyFill="1" applyBorder="1" applyAlignment="1">
      <alignment horizontal="center" vertical="center" wrapText="1"/>
    </xf>
    <xf numFmtId="4" fontId="17" fillId="0" borderId="149" xfId="0" applyNumberFormat="1" applyFont="1" applyFill="1" applyBorder="1" applyAlignment="1">
      <alignment horizontal="center" vertical="center"/>
    </xf>
    <xf numFmtId="0" fontId="17" fillId="0" borderId="148" xfId="0" applyFont="1" applyFill="1" applyBorder="1" applyAlignment="1">
      <alignment horizontal="center" vertical="center"/>
    </xf>
    <xf numFmtId="4" fontId="17" fillId="0" borderId="21" xfId="0" applyNumberFormat="1" applyFont="1" applyFill="1" applyBorder="1" applyAlignment="1">
      <alignment horizontal="center" vertical="center"/>
    </xf>
    <xf numFmtId="4" fontId="17" fillId="0" borderId="71" xfId="0" applyNumberFormat="1" applyFont="1" applyFill="1" applyBorder="1" applyAlignment="1">
      <alignment horizontal="center" vertical="center"/>
    </xf>
    <xf numFmtId="4" fontId="18" fillId="57" borderId="33" xfId="0" applyNumberFormat="1" applyFont="1" applyFill="1" applyBorder="1" applyAlignment="1">
      <alignment horizontal="center" vertical="center"/>
    </xf>
    <xf numFmtId="4" fontId="83" fillId="57" borderId="29" xfId="0" applyNumberFormat="1" applyFont="1" applyFill="1" applyBorder="1" applyAlignment="1">
      <alignment horizontal="center" vertical="center" wrapText="1"/>
    </xf>
    <xf numFmtId="4" fontId="12" fillId="0" borderId="71" xfId="0" applyNumberFormat="1" applyFont="1" applyFill="1" applyBorder="1" applyAlignment="1">
      <alignment horizontal="center" vertical="center"/>
    </xf>
    <xf numFmtId="4" fontId="17" fillId="0" borderId="20" xfId="0" applyNumberFormat="1" applyFont="1" applyFill="1" applyBorder="1" applyAlignment="1">
      <alignment horizontal="center" vertical="center"/>
    </xf>
    <xf numFmtId="4" fontId="18" fillId="0" borderId="18" xfId="0" applyNumberFormat="1" applyFont="1" applyFill="1" applyBorder="1" applyAlignment="1">
      <alignment horizontal="center" vertical="center"/>
    </xf>
    <xf numFmtId="4" fontId="40" fillId="0" borderId="100" xfId="0" applyNumberFormat="1" applyFont="1" applyFill="1" applyBorder="1" applyAlignment="1">
      <alignment horizontal="center" vertical="center" wrapText="1"/>
    </xf>
    <xf numFmtId="4" fontId="17" fillId="0" borderId="74" xfId="0" applyNumberFormat="1" applyFont="1" applyFill="1" applyBorder="1" applyAlignment="1">
      <alignment horizontal="center" vertical="center"/>
    </xf>
    <xf numFmtId="4" fontId="17" fillId="0" borderId="168" xfId="0" applyNumberFormat="1" applyFont="1" applyFill="1" applyBorder="1" applyAlignment="1">
      <alignment horizontal="center" vertical="center"/>
    </xf>
    <xf numFmtId="4" fontId="17" fillId="0" borderId="158" xfId="47" applyNumberFormat="1" applyFont="1" applyFill="1" applyBorder="1" applyAlignment="1">
      <alignment horizontal="center" vertical="center" wrapText="1"/>
    </xf>
    <xf numFmtId="4" fontId="17" fillId="0" borderId="70" xfId="0" applyNumberFormat="1" applyFont="1" applyFill="1" applyBorder="1" applyAlignment="1">
      <alignment horizontal="center" vertical="center"/>
    </xf>
    <xf numFmtId="4" fontId="18" fillId="0" borderId="71" xfId="0" applyNumberFormat="1" applyFont="1" applyFill="1" applyBorder="1" applyAlignment="1">
      <alignment horizontal="center" vertical="center"/>
    </xf>
    <xf numFmtId="4" fontId="17" fillId="0" borderId="94" xfId="0" applyNumberFormat="1" applyFont="1" applyFill="1" applyBorder="1" applyAlignment="1">
      <alignment horizontal="center" vertical="center" wrapText="1"/>
    </xf>
    <xf numFmtId="4" fontId="17" fillId="0" borderId="98" xfId="0" applyNumberFormat="1" applyFont="1" applyFill="1" applyBorder="1" applyAlignment="1">
      <alignment horizontal="center" vertical="center" wrapText="1"/>
    </xf>
    <xf numFmtId="0" fontId="17" fillId="0" borderId="98" xfId="0" applyFont="1" applyFill="1" applyBorder="1" applyAlignment="1">
      <alignment horizontal="left" vertical="center" wrapText="1"/>
    </xf>
    <xf numFmtId="4" fontId="17" fillId="0" borderId="77" xfId="0" applyNumberFormat="1" applyFont="1" applyFill="1" applyBorder="1" applyAlignment="1">
      <alignment horizontal="center" vertical="center"/>
    </xf>
    <xf numFmtId="0" fontId="17" fillId="0" borderId="12" xfId="47" applyNumberFormat="1" applyFont="1" applyFill="1" applyBorder="1" applyAlignment="1">
      <alignment vertical="center" wrapText="1"/>
    </xf>
    <xf numFmtId="0" fontId="18" fillId="57" borderId="26" xfId="0" applyFont="1" applyFill="1" applyBorder="1" applyAlignment="1">
      <alignment horizontal="left" vertical="center" wrapText="1"/>
    </xf>
    <xf numFmtId="0" fontId="17" fillId="0" borderId="23" xfId="0" applyFont="1" applyFill="1" applyBorder="1" applyAlignment="1">
      <alignment horizontal="left" vertical="center" wrapText="1"/>
    </xf>
    <xf numFmtId="1" fontId="17" fillId="0" borderId="47" xfId="0" applyNumberFormat="1" applyFont="1" applyFill="1" applyBorder="1" applyAlignment="1">
      <alignment horizontal="center" vertical="center"/>
    </xf>
    <xf numFmtId="4" fontId="18" fillId="57" borderId="22" xfId="0" applyNumberFormat="1" applyFont="1" applyFill="1" applyBorder="1" applyAlignment="1">
      <alignment horizontal="center" vertical="center"/>
    </xf>
    <xf numFmtId="0" fontId="17" fillId="0" borderId="91" xfId="0" applyFont="1" applyFill="1" applyBorder="1" applyAlignment="1">
      <alignment horizontal="left" vertical="center" wrapText="1"/>
    </xf>
    <xf numFmtId="3" fontId="17" fillId="0" borderId="97" xfId="1461" applyNumberFormat="1" applyFont="1" applyFill="1" applyBorder="1" applyAlignment="1">
      <alignment horizontal="center" vertical="center"/>
    </xf>
    <xf numFmtId="3" fontId="17" fillId="0" borderId="76" xfId="1461" applyNumberFormat="1" applyFont="1" applyFill="1" applyBorder="1" applyAlignment="1">
      <alignment horizontal="center" vertical="center"/>
    </xf>
    <xf numFmtId="3" fontId="17" fillId="0" borderId="97" xfId="1461" applyNumberFormat="1" applyFont="1" applyBorder="1" applyAlignment="1">
      <alignment horizontal="center" vertical="center"/>
    </xf>
    <xf numFmtId="3" fontId="17" fillId="0" borderId="94" xfId="1461" applyNumberFormat="1" applyFont="1" applyBorder="1" applyAlignment="1">
      <alignment horizontal="center" vertical="center"/>
    </xf>
    <xf numFmtId="3" fontId="17" fillId="0" borderId="32" xfId="1461" applyNumberFormat="1" applyFont="1" applyFill="1" applyBorder="1" applyAlignment="1">
      <alignment horizontal="center"/>
    </xf>
    <xf numFmtId="0" fontId="17" fillId="0" borderId="32" xfId="1461" applyFont="1" applyFill="1" applyBorder="1" applyAlignment="1">
      <alignment horizontal="center"/>
    </xf>
    <xf numFmtId="49" fontId="17" fillId="0" borderId="138" xfId="1461" applyNumberFormat="1" applyFont="1" applyFill="1" applyBorder="1" applyAlignment="1">
      <alignment horizontal="left" wrapText="1"/>
    </xf>
    <xf numFmtId="0" fontId="18" fillId="0" borderId="26" xfId="0" applyFont="1" applyFill="1" applyBorder="1" applyAlignment="1">
      <alignment horizontal="center" vertical="center"/>
    </xf>
    <xf numFmtId="0" fontId="17" fillId="0" borderId="14" xfId="1461" applyFont="1" applyFill="1" applyBorder="1" applyAlignment="1">
      <alignment horizontal="center"/>
    </xf>
    <xf numFmtId="0" fontId="17" fillId="0" borderId="33" xfId="0" applyFont="1" applyFill="1" applyBorder="1" applyAlignment="1">
      <alignment horizontal="center" vertical="center" wrapText="1"/>
    </xf>
    <xf numFmtId="4" fontId="18" fillId="57" borderId="32" xfId="0" applyNumberFormat="1" applyFont="1" applyFill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left" vertical="center" wrapText="1"/>
    </xf>
    <xf numFmtId="49" fontId="17" fillId="0" borderId="14" xfId="1461" applyNumberFormat="1" applyFont="1" applyBorder="1" applyAlignment="1">
      <alignment horizontal="left" wrapText="1"/>
    </xf>
    <xf numFmtId="0" fontId="17" fillId="0" borderId="12" xfId="1461" applyFont="1" applyBorder="1" applyAlignment="1">
      <alignment horizontal="center"/>
    </xf>
    <xf numFmtId="49" fontId="17" fillId="0" borderId="12" xfId="1461" applyNumberFormat="1" applyFont="1" applyBorder="1" applyAlignment="1">
      <alignment horizontal="left" wrapText="1"/>
    </xf>
    <xf numFmtId="0" fontId="17" fillId="0" borderId="11" xfId="1461" applyFont="1" applyBorder="1" applyAlignment="1">
      <alignment horizontal="center"/>
    </xf>
    <xf numFmtId="4" fontId="17" fillId="0" borderId="75" xfId="0" applyNumberFormat="1" applyFont="1" applyFill="1" applyBorder="1" applyAlignment="1">
      <alignment horizontal="center" vertical="center"/>
    </xf>
    <xf numFmtId="0" fontId="17" fillId="0" borderId="87" xfId="0" applyFont="1" applyFill="1" applyBorder="1" applyAlignment="1">
      <alignment horizontal="center" vertical="center"/>
    </xf>
    <xf numFmtId="4" fontId="17" fillId="0" borderId="29" xfId="0" applyNumberFormat="1" applyFont="1" applyFill="1" applyBorder="1" applyAlignment="1">
      <alignment horizontal="center" vertical="center"/>
    </xf>
    <xf numFmtId="49" fontId="17" fillId="0" borderId="32" xfId="0" applyNumberFormat="1" applyFont="1" applyFill="1" applyBorder="1" applyAlignment="1">
      <alignment horizontal="center" vertical="center"/>
    </xf>
    <xf numFmtId="3" fontId="17" fillId="0" borderId="76" xfId="1461" applyNumberFormat="1" applyFont="1" applyBorder="1" applyAlignment="1">
      <alignment horizontal="center" vertical="center"/>
    </xf>
    <xf numFmtId="0" fontId="18" fillId="0" borderId="93" xfId="0" applyFont="1" applyFill="1" applyBorder="1" applyAlignment="1">
      <alignment horizontal="center" vertical="center" wrapText="1"/>
    </xf>
    <xf numFmtId="1" fontId="17" fillId="0" borderId="46" xfId="0" applyNumberFormat="1" applyFont="1" applyFill="1" applyBorder="1" applyAlignment="1">
      <alignment horizontal="center" vertical="center"/>
    </xf>
    <xf numFmtId="49" fontId="17" fillId="0" borderId="14" xfId="1461" applyNumberFormat="1" applyFont="1" applyFill="1" applyBorder="1" applyAlignment="1">
      <alignment horizontal="left" wrapText="1"/>
    </xf>
    <xf numFmtId="49" fontId="17" fillId="0" borderId="11" xfId="1461" applyNumberFormat="1" applyFont="1" applyFill="1" applyBorder="1" applyAlignment="1">
      <alignment horizontal="left" wrapText="1"/>
    </xf>
    <xf numFmtId="0" fontId="17" fillId="0" borderId="11" xfId="1461" applyFont="1" applyFill="1" applyBorder="1" applyAlignment="1">
      <alignment horizontal="center"/>
    </xf>
    <xf numFmtId="0" fontId="18" fillId="57" borderId="90" xfId="0" applyFont="1" applyFill="1" applyBorder="1" applyAlignment="1">
      <alignment horizontal="center" vertical="center"/>
    </xf>
    <xf numFmtId="49" fontId="17" fillId="0" borderId="24" xfId="1578" quotePrefix="1" applyNumberFormat="1" applyFont="1" applyFill="1" applyBorder="1" applyAlignment="1">
      <alignment horizontal="left" vertical="center" wrapText="1"/>
    </xf>
    <xf numFmtId="4" fontId="18" fillId="0" borderId="32" xfId="0" applyNumberFormat="1" applyFont="1" applyFill="1" applyBorder="1" applyAlignment="1">
      <alignment horizontal="center" vertical="center"/>
    </xf>
    <xf numFmtId="4" fontId="17" fillId="0" borderId="11" xfId="0" applyNumberFormat="1" applyFont="1" applyFill="1" applyBorder="1" applyAlignment="1">
      <alignment horizontal="center" vertical="center"/>
    </xf>
    <xf numFmtId="4" fontId="12" fillId="0" borderId="157" xfId="0" applyNumberFormat="1" applyFont="1" applyFill="1" applyBorder="1" applyAlignment="1">
      <alignment horizontal="center" vertical="center"/>
    </xf>
    <xf numFmtId="4" fontId="17" fillId="0" borderId="18" xfId="0" applyNumberFormat="1" applyFont="1" applyFill="1" applyBorder="1" applyAlignment="1">
      <alignment horizontal="center" vertical="center"/>
    </xf>
    <xf numFmtId="4" fontId="17" fillId="0" borderId="159" xfId="0" applyNumberFormat="1" applyFont="1" applyFill="1" applyBorder="1" applyAlignment="1">
      <alignment horizontal="center" vertical="center"/>
    </xf>
    <xf numFmtId="4" fontId="17" fillId="0" borderId="158" xfId="0" applyNumberFormat="1" applyFont="1" applyFill="1" applyBorder="1" applyAlignment="1">
      <alignment horizontal="center" vertical="center"/>
    </xf>
    <xf numFmtId="4" fontId="17" fillId="0" borderId="31" xfId="0" applyNumberFormat="1" applyFont="1" applyFill="1" applyBorder="1" applyAlignment="1">
      <alignment horizontal="center" vertical="center"/>
    </xf>
    <xf numFmtId="4" fontId="17" fillId="0" borderId="40" xfId="0" applyNumberFormat="1" applyFont="1" applyFill="1" applyBorder="1" applyAlignment="1">
      <alignment horizontal="center" vertical="center" wrapText="1"/>
    </xf>
    <xf numFmtId="4" fontId="17" fillId="0" borderId="32" xfId="0" applyNumberFormat="1" applyFont="1" applyFill="1" applyBorder="1" applyAlignment="1">
      <alignment horizontal="center" vertical="center"/>
    </xf>
    <xf numFmtId="4" fontId="18" fillId="57" borderId="17" xfId="0" applyNumberFormat="1" applyFont="1" applyFill="1" applyBorder="1" applyAlignment="1">
      <alignment horizontal="center" vertical="center" wrapText="1"/>
    </xf>
    <xf numFmtId="4" fontId="18" fillId="56" borderId="31" xfId="0" applyNumberFormat="1" applyFont="1" applyFill="1" applyBorder="1" applyAlignment="1">
      <alignment horizontal="center" vertical="center" wrapText="1"/>
    </xf>
    <xf numFmtId="4" fontId="83" fillId="0" borderId="73" xfId="1546" applyNumberFormat="1" applyFont="1" applyFill="1" applyBorder="1" applyAlignment="1">
      <alignment horizontal="center" vertical="center"/>
    </xf>
    <xf numFmtId="4" fontId="18" fillId="54" borderId="103" xfId="0" applyNumberFormat="1" applyFont="1" applyFill="1" applyBorder="1" applyAlignment="1">
      <alignment horizontal="center" vertical="center" wrapText="1"/>
    </xf>
    <xf numFmtId="4" fontId="17" fillId="0" borderId="74" xfId="0" applyNumberFormat="1" applyFont="1" applyFill="1" applyBorder="1" applyAlignment="1">
      <alignment horizontal="center" vertical="center" wrapText="1"/>
    </xf>
    <xf numFmtId="4" fontId="17" fillId="0" borderId="137" xfId="0" applyNumberFormat="1" applyFont="1" applyFill="1" applyBorder="1" applyAlignment="1">
      <alignment horizontal="center" vertical="center"/>
    </xf>
    <xf numFmtId="4" fontId="17" fillId="0" borderId="101" xfId="0" applyNumberFormat="1" applyFont="1" applyFill="1" applyBorder="1" applyAlignment="1">
      <alignment horizontal="center" vertical="center"/>
    </xf>
    <xf numFmtId="4" fontId="17" fillId="0" borderId="102" xfId="0" applyNumberFormat="1" applyFont="1" applyFill="1" applyBorder="1" applyAlignment="1">
      <alignment horizontal="center" vertical="center"/>
    </xf>
    <xf numFmtId="4" fontId="85" fillId="0" borderId="73" xfId="1546" applyNumberFormat="1" applyFont="1" applyBorder="1" applyAlignment="1">
      <alignment horizontal="center" vertical="center"/>
    </xf>
    <xf numFmtId="4" fontId="17" fillId="0" borderId="96" xfId="47" applyNumberFormat="1" applyFont="1" applyFill="1" applyBorder="1" applyAlignment="1">
      <alignment horizontal="center" vertical="center" wrapText="1"/>
    </xf>
    <xf numFmtId="4" fontId="18" fillId="56" borderId="32" xfId="0" applyNumberFormat="1" applyFont="1" applyFill="1" applyBorder="1" applyAlignment="1">
      <alignment horizontal="center" vertical="center" wrapText="1"/>
    </xf>
    <xf numFmtId="4" fontId="85" fillId="0" borderId="93" xfId="0" applyNumberFormat="1" applyFont="1" applyFill="1" applyBorder="1" applyAlignment="1">
      <alignment horizontal="center" vertical="center"/>
    </xf>
    <xf numFmtId="4" fontId="18" fillId="0" borderId="72" xfId="0" applyNumberFormat="1" applyFont="1" applyFill="1" applyBorder="1" applyAlignment="1">
      <alignment horizontal="center" vertical="center"/>
    </xf>
    <xf numFmtId="4" fontId="18" fillId="0" borderId="73" xfId="0" applyNumberFormat="1" applyFont="1" applyFill="1" applyBorder="1" applyAlignment="1">
      <alignment horizontal="center" vertical="center"/>
    </xf>
    <xf numFmtId="4" fontId="18" fillId="54" borderId="114" xfId="0" applyNumberFormat="1" applyFont="1" applyFill="1" applyBorder="1" applyAlignment="1">
      <alignment horizontal="center" vertical="center"/>
    </xf>
    <xf numFmtId="4" fontId="18" fillId="57" borderId="72" xfId="0" applyNumberFormat="1" applyFont="1" applyFill="1" applyBorder="1" applyAlignment="1">
      <alignment horizontal="center" vertical="center"/>
    </xf>
    <xf numFmtId="4" fontId="83" fillId="57" borderId="73" xfId="0" applyNumberFormat="1" applyFont="1" applyFill="1" applyBorder="1" applyAlignment="1">
      <alignment horizontal="center" vertical="center"/>
    </xf>
    <xf numFmtId="0" fontId="17" fillId="0" borderId="148" xfId="47" applyNumberFormat="1" applyFont="1" applyFill="1" applyBorder="1" applyAlignment="1">
      <alignment vertical="center" wrapText="1"/>
    </xf>
    <xf numFmtId="4" fontId="18" fillId="57" borderId="77" xfId="0" applyNumberFormat="1" applyFont="1" applyFill="1" applyBorder="1" applyAlignment="1">
      <alignment horizontal="center" vertical="center"/>
    </xf>
    <xf numFmtId="4" fontId="12" fillId="0" borderId="155" xfId="0" applyNumberFormat="1" applyFont="1" applyFill="1" applyBorder="1" applyAlignment="1">
      <alignment horizontal="center" vertical="center"/>
    </xf>
    <xf numFmtId="4" fontId="17" fillId="56" borderId="118" xfId="0" applyNumberFormat="1" applyFont="1" applyFill="1" applyBorder="1" applyAlignment="1">
      <alignment horizontal="center" vertical="center"/>
    </xf>
    <xf numFmtId="4" fontId="18" fillId="57" borderId="33" xfId="0" applyNumberFormat="1" applyFont="1" applyFill="1" applyBorder="1" applyAlignment="1">
      <alignment horizontal="center" vertical="center" wrapText="1"/>
    </xf>
    <xf numFmtId="4" fontId="18" fillId="56" borderId="33" xfId="0" applyNumberFormat="1" applyFont="1" applyFill="1" applyBorder="1" applyAlignment="1">
      <alignment horizontal="center" vertical="center" wrapText="1"/>
    </xf>
    <xf numFmtId="4" fontId="18" fillId="0" borderId="32" xfId="0" applyNumberFormat="1" applyFont="1" applyFill="1" applyBorder="1" applyAlignment="1">
      <alignment horizontal="center" vertical="center" wrapText="1"/>
    </xf>
    <xf numFmtId="4" fontId="83" fillId="57" borderId="33" xfId="0" applyNumberFormat="1" applyFont="1" applyFill="1" applyBorder="1" applyAlignment="1">
      <alignment horizontal="center" vertical="center"/>
    </xf>
    <xf numFmtId="4" fontId="18" fillId="0" borderId="33" xfId="0" applyNumberFormat="1" applyFont="1" applyFill="1" applyBorder="1" applyAlignment="1">
      <alignment horizontal="center" vertical="center" wrapText="1"/>
    </xf>
    <xf numFmtId="4" fontId="40" fillId="0" borderId="39" xfId="0" applyNumberFormat="1" applyFont="1" applyFill="1" applyBorder="1" applyAlignment="1">
      <alignment horizontal="center" vertical="center" wrapText="1"/>
    </xf>
    <xf numFmtId="4" fontId="18" fillId="54" borderId="133" xfId="59" applyNumberFormat="1" applyFont="1" applyFill="1" applyBorder="1" applyAlignment="1">
      <alignment horizontal="center" vertical="center"/>
    </xf>
    <xf numFmtId="4" fontId="18" fillId="0" borderId="85" xfId="0" applyNumberFormat="1" applyFont="1" applyFill="1" applyBorder="1" applyAlignment="1">
      <alignment horizontal="center" vertical="center"/>
    </xf>
    <xf numFmtId="4" fontId="83" fillId="0" borderId="72" xfId="1546" applyNumberFormat="1" applyFont="1" applyFill="1" applyBorder="1" applyAlignment="1">
      <alignment horizontal="center" vertical="center"/>
    </xf>
    <xf numFmtId="4" fontId="17" fillId="0" borderId="33" xfId="0" applyNumberFormat="1" applyFont="1" applyFill="1" applyBorder="1" applyAlignment="1">
      <alignment horizontal="center" vertical="center"/>
    </xf>
    <xf numFmtId="4" fontId="18" fillId="54" borderId="123" xfId="0" applyNumberFormat="1" applyFont="1" applyFill="1" applyBorder="1" applyAlignment="1">
      <alignment horizontal="center" vertical="center"/>
    </xf>
    <xf numFmtId="4" fontId="83" fillId="57" borderId="33" xfId="0" applyNumberFormat="1" applyFont="1" applyFill="1" applyBorder="1" applyAlignment="1">
      <alignment horizontal="center" vertical="center" wrapText="1"/>
    </xf>
    <xf numFmtId="4" fontId="18" fillId="56" borderId="71" xfId="1509" applyNumberFormat="1" applyFont="1" applyFill="1" applyBorder="1" applyAlignment="1">
      <alignment horizontal="center" vertical="center" wrapText="1"/>
    </xf>
    <xf numFmtId="0" fontId="17" fillId="0" borderId="14" xfId="1582" applyFont="1" applyFill="1" applyBorder="1" applyAlignment="1">
      <alignment horizontal="center" vertical="center"/>
    </xf>
    <xf numFmtId="0" fontId="18" fillId="0" borderId="12" xfId="1582" applyFont="1" applyFill="1" applyBorder="1" applyAlignment="1">
      <alignment horizontal="center" vertical="center"/>
    </xf>
    <xf numFmtId="4" fontId="18" fillId="0" borderId="13" xfId="1582" applyNumberFormat="1" applyFont="1" applyFill="1" applyBorder="1" applyAlignment="1">
      <alignment horizontal="center" vertical="center"/>
    </xf>
    <xf numFmtId="4" fontId="18" fillId="58" borderId="29" xfId="47" applyNumberFormat="1" applyFont="1" applyFill="1" applyBorder="1" applyAlignment="1">
      <alignment horizontal="center" vertical="center" wrapText="1"/>
    </xf>
    <xf numFmtId="0" fontId="18" fillId="58" borderId="26" xfId="1582" applyFont="1" applyFill="1" applyBorder="1" applyAlignment="1">
      <alignment horizontal="center" vertical="top" wrapText="1"/>
    </xf>
    <xf numFmtId="0" fontId="18" fillId="58" borderId="32" xfId="1582" applyFont="1" applyFill="1" applyBorder="1" applyAlignment="1">
      <alignment horizontal="left" vertical="center" wrapText="1"/>
    </xf>
    <xf numFmtId="0" fontId="18" fillId="58" borderId="32" xfId="1582" applyFont="1" applyFill="1" applyBorder="1" applyAlignment="1">
      <alignment horizontal="center" vertical="center" wrapText="1"/>
    </xf>
    <xf numFmtId="0" fontId="18" fillId="58" borderId="88" xfId="47" applyFont="1" applyFill="1" applyBorder="1" applyAlignment="1">
      <alignment horizontal="center" vertical="center" wrapText="1"/>
    </xf>
    <xf numFmtId="0" fontId="18" fillId="58" borderId="28" xfId="47" applyNumberFormat="1" applyFont="1" applyFill="1" applyBorder="1" applyAlignment="1">
      <alignment horizontal="center" vertical="center" wrapText="1"/>
    </xf>
    <xf numFmtId="0" fontId="18" fillId="0" borderId="37" xfId="47" applyNumberFormat="1" applyFont="1" applyFill="1" applyBorder="1" applyAlignment="1">
      <alignment horizontal="center" vertical="center" wrapText="1"/>
    </xf>
    <xf numFmtId="0" fontId="18" fillId="0" borderId="73" xfId="1582" applyFont="1" applyFill="1" applyBorder="1" applyAlignment="1">
      <alignment horizontal="center" vertical="center" wrapText="1"/>
    </xf>
    <xf numFmtId="0" fontId="18" fillId="0" borderId="31" xfId="1582" applyFont="1" applyFill="1" applyBorder="1" applyAlignment="1">
      <alignment horizontal="center" vertical="top" wrapText="1"/>
    </xf>
    <xf numFmtId="49" fontId="18" fillId="0" borderId="24" xfId="1582" applyNumberFormat="1" applyFont="1" applyFill="1" applyBorder="1" applyAlignment="1">
      <alignment horizontal="left" vertical="center" wrapText="1"/>
    </xf>
    <xf numFmtId="49" fontId="17" fillId="0" borderId="45" xfId="1582" applyNumberFormat="1" applyFont="1" applyFill="1" applyBorder="1" applyAlignment="1">
      <alignment horizontal="left" vertical="center" wrapText="1"/>
    </xf>
    <xf numFmtId="4" fontId="17" fillId="0" borderId="16" xfId="1582" applyNumberFormat="1" applyFont="1" applyFill="1" applyBorder="1" applyAlignment="1">
      <alignment horizontal="center" vertical="center"/>
    </xf>
    <xf numFmtId="0" fontId="17" fillId="0" borderId="36" xfId="1582" applyNumberFormat="1" applyFont="1" applyFill="1" applyBorder="1" applyAlignment="1">
      <alignment horizontal="center" vertical="center"/>
    </xf>
    <xf numFmtId="4" fontId="17" fillId="0" borderId="93" xfId="0" applyNumberFormat="1" applyFont="1" applyFill="1" applyBorder="1" applyAlignment="1">
      <alignment horizontal="center" vertical="center"/>
    </xf>
    <xf numFmtId="4" fontId="17" fillId="0" borderId="14" xfId="0" applyNumberFormat="1" applyFont="1" applyFill="1" applyBorder="1" applyAlignment="1">
      <alignment horizontal="center" vertical="center"/>
    </xf>
    <xf numFmtId="4" fontId="85" fillId="0" borderId="74" xfId="1546" applyNumberFormat="1" applyFont="1" applyBorder="1" applyAlignment="1">
      <alignment horizontal="center" vertical="center"/>
    </xf>
    <xf numFmtId="4" fontId="18" fillId="0" borderId="40" xfId="0" applyNumberFormat="1" applyFont="1" applyFill="1" applyBorder="1" applyAlignment="1">
      <alignment horizontal="center" vertical="center"/>
    </xf>
    <xf numFmtId="4" fontId="17" fillId="0" borderId="72" xfId="0" applyNumberFormat="1" applyFont="1" applyFill="1" applyBorder="1" applyAlignment="1">
      <alignment horizontal="center" vertical="center"/>
    </xf>
    <xf numFmtId="4" fontId="18" fillId="56" borderId="17" xfId="0" applyNumberFormat="1" applyFont="1" applyFill="1" applyBorder="1" applyAlignment="1">
      <alignment horizontal="center" vertical="center" wrapText="1"/>
    </xf>
    <xf numFmtId="4" fontId="18" fillId="57" borderId="88" xfId="1014" applyNumberFormat="1" applyFont="1" applyFill="1" applyBorder="1" applyAlignment="1">
      <alignment horizontal="center" vertical="center"/>
    </xf>
    <xf numFmtId="4" fontId="18" fillId="57" borderId="31" xfId="0" applyNumberFormat="1" applyFont="1" applyFill="1" applyBorder="1" applyAlignment="1">
      <alignment horizontal="center" vertical="center"/>
    </xf>
    <xf numFmtId="4" fontId="18" fillId="0" borderId="12" xfId="0" applyNumberFormat="1" applyFont="1" applyFill="1" applyBorder="1" applyAlignment="1">
      <alignment horizontal="center" vertical="center"/>
    </xf>
    <xf numFmtId="4" fontId="18" fillId="57" borderId="31" xfId="0" applyNumberFormat="1" applyFont="1" applyFill="1" applyBorder="1" applyAlignment="1">
      <alignment horizontal="center" vertical="center" wrapText="1"/>
    </xf>
    <xf numFmtId="4" fontId="18" fillId="0" borderId="70" xfId="0" applyNumberFormat="1" applyFont="1" applyFill="1" applyBorder="1" applyAlignment="1">
      <alignment horizontal="center" vertical="center"/>
    </xf>
    <xf numFmtId="4" fontId="17" fillId="0" borderId="156" xfId="0" applyNumberFormat="1" applyFont="1" applyFill="1" applyBorder="1" applyAlignment="1">
      <alignment horizontal="center" vertical="center"/>
    </xf>
    <xf numFmtId="4" fontId="18" fillId="56" borderId="33" xfId="0" applyNumberFormat="1" applyFont="1" applyFill="1" applyBorder="1" applyAlignment="1">
      <alignment horizontal="center" vertical="center"/>
    </xf>
    <xf numFmtId="4" fontId="17" fillId="0" borderId="17" xfId="0" applyNumberFormat="1" applyFont="1" applyFill="1" applyBorder="1" applyAlignment="1">
      <alignment horizontal="center" vertical="center"/>
    </xf>
    <xf numFmtId="4" fontId="18" fillId="58" borderId="32" xfId="1582" applyNumberFormat="1" applyFont="1" applyFill="1" applyBorder="1" applyAlignment="1">
      <alignment horizontal="center" vertical="center" wrapText="1"/>
    </xf>
    <xf numFmtId="4" fontId="17" fillId="0" borderId="71" xfId="1461" applyNumberFormat="1" applyFont="1" applyBorder="1" applyAlignment="1">
      <alignment horizontal="center"/>
    </xf>
    <xf numFmtId="4" fontId="17" fillId="0" borderId="71" xfId="1461" applyNumberFormat="1" applyFont="1" applyFill="1" applyBorder="1" applyAlignment="1">
      <alignment horizontal="center"/>
    </xf>
    <xf numFmtId="4" fontId="17" fillId="0" borderId="32" xfId="1461" applyNumberFormat="1" applyFont="1" applyFill="1" applyBorder="1" applyAlignment="1">
      <alignment horizontal="center"/>
    </xf>
    <xf numFmtId="4" fontId="17" fillId="0" borderId="14" xfId="1582" applyNumberFormat="1" applyFont="1" applyFill="1" applyBorder="1" applyAlignment="1">
      <alignment horizontal="center" vertical="center"/>
    </xf>
    <xf numFmtId="4" fontId="17" fillId="0" borderId="93" xfId="1461" applyNumberFormat="1" applyFont="1" applyFill="1" applyBorder="1" applyAlignment="1">
      <alignment horizontal="center"/>
    </xf>
    <xf numFmtId="4" fontId="17" fillId="0" borderId="73" xfId="1461" applyNumberFormat="1" applyFont="1" applyBorder="1" applyAlignment="1">
      <alignment horizontal="center"/>
    </xf>
    <xf numFmtId="4" fontId="18" fillId="0" borderId="12" xfId="1582" applyNumberFormat="1" applyFont="1" applyFill="1" applyBorder="1" applyAlignment="1">
      <alignment horizontal="center" vertical="center"/>
    </xf>
    <xf numFmtId="4" fontId="17" fillId="0" borderId="93" xfId="1461" applyNumberFormat="1" applyFont="1" applyBorder="1" applyAlignment="1">
      <alignment horizontal="center"/>
    </xf>
    <xf numFmtId="4" fontId="18" fillId="57" borderId="29" xfId="1392" applyNumberFormat="1" applyFont="1" applyFill="1" applyBorder="1" applyAlignment="1">
      <alignment horizontal="center" vertical="center" wrapText="1"/>
    </xf>
    <xf numFmtId="4" fontId="17" fillId="0" borderId="16" xfId="1461" applyNumberFormat="1" applyFont="1" applyFill="1" applyBorder="1" applyAlignment="1">
      <alignment horizontal="center" vertical="center"/>
    </xf>
    <xf numFmtId="4" fontId="17" fillId="0" borderId="13" xfId="1461" applyNumberFormat="1" applyFont="1" applyFill="1" applyBorder="1" applyAlignment="1">
      <alignment horizontal="center" vertical="center"/>
    </xf>
    <xf numFmtId="4" fontId="17" fillId="0" borderId="15" xfId="1461" applyNumberFormat="1" applyFont="1" applyFill="1" applyBorder="1" applyAlignment="1">
      <alignment horizontal="center" vertical="center"/>
    </xf>
    <xf numFmtId="4" fontId="17" fillId="0" borderId="29" xfId="1461" applyNumberFormat="1" applyFont="1" applyFill="1" applyBorder="1" applyAlignment="1">
      <alignment horizontal="center" vertical="center"/>
    </xf>
    <xf numFmtId="4" fontId="18" fillId="0" borderId="13" xfId="1582" applyNumberFormat="1" applyFont="1" applyFill="1" applyBorder="1" applyAlignment="1">
      <alignment horizontal="center" vertical="center"/>
    </xf>
    <xf numFmtId="4" fontId="18" fillId="58" borderId="29" xfId="47" applyNumberFormat="1" applyFont="1" applyFill="1" applyBorder="1" applyAlignment="1">
      <alignment horizontal="center" vertical="center" wrapText="1"/>
    </xf>
    <xf numFmtId="4" fontId="18" fillId="57" borderId="68" xfId="47" applyNumberFormat="1" applyFont="1" applyFill="1" applyBorder="1" applyAlignment="1">
      <alignment horizontal="center" vertical="center" wrapText="1"/>
    </xf>
    <xf numFmtId="4" fontId="17" fillId="0" borderId="16" xfId="1582" applyNumberFormat="1" applyFont="1" applyFill="1" applyBorder="1" applyAlignment="1">
      <alignment horizontal="center" vertical="center"/>
    </xf>
    <xf numFmtId="0" fontId="17" fillId="57" borderId="85" xfId="0" applyFont="1" applyFill="1" applyBorder="1" applyAlignment="1">
      <alignment horizontal="center" vertical="center"/>
    </xf>
    <xf numFmtId="0" fontId="18" fillId="54" borderId="134" xfId="0" applyFont="1" applyFill="1" applyBorder="1" applyAlignment="1">
      <alignment horizontal="center" vertical="center"/>
    </xf>
    <xf numFmtId="0" fontId="18" fillId="58" borderId="87" xfId="0" applyFont="1" applyFill="1" applyBorder="1" applyAlignment="1">
      <alignment horizontal="center" vertical="center"/>
    </xf>
    <xf numFmtId="0" fontId="18" fillId="0" borderId="85" xfId="0" applyFont="1" applyFill="1" applyBorder="1" applyAlignment="1">
      <alignment horizontal="center" vertical="center"/>
    </xf>
    <xf numFmtId="0" fontId="17" fillId="54" borderId="81" xfId="0" applyFont="1" applyFill="1" applyBorder="1" applyAlignment="1">
      <alignment horizontal="center" vertical="center"/>
    </xf>
    <xf numFmtId="0" fontId="17" fillId="56" borderId="115" xfId="0" applyFont="1" applyFill="1" applyBorder="1" applyAlignment="1">
      <alignment horizontal="center" vertical="center"/>
    </xf>
    <xf numFmtId="0" fontId="17" fillId="54" borderId="110" xfId="0" applyFont="1" applyFill="1" applyBorder="1" applyAlignment="1">
      <alignment horizontal="center" vertical="center"/>
    </xf>
    <xf numFmtId="0" fontId="17" fillId="56" borderId="51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7" fillId="57" borderId="51" xfId="0" applyFont="1" applyFill="1" applyBorder="1" applyAlignment="1">
      <alignment horizontal="center" vertical="center"/>
    </xf>
    <xf numFmtId="0" fontId="17" fillId="57" borderId="84" xfId="0" applyFont="1" applyFill="1" applyBorder="1" applyAlignment="1">
      <alignment horizontal="center" vertical="center"/>
    </xf>
    <xf numFmtId="0" fontId="17" fillId="55" borderId="88" xfId="0" applyFont="1" applyFill="1" applyBorder="1" applyAlignment="1">
      <alignment horizontal="center" vertical="center"/>
    </xf>
    <xf numFmtId="0" fontId="17" fillId="0" borderId="105" xfId="0" applyFont="1" applyFill="1" applyBorder="1" applyAlignment="1">
      <alignment horizontal="center" vertical="center"/>
    </xf>
    <xf numFmtId="0" fontId="17" fillId="56" borderId="88" xfId="0" applyFont="1" applyFill="1" applyBorder="1" applyAlignment="1">
      <alignment horizontal="center" vertical="center"/>
    </xf>
    <xf numFmtId="0" fontId="17" fillId="57" borderId="105" xfId="0" applyFont="1" applyFill="1" applyBorder="1" applyAlignment="1">
      <alignment horizontal="center" vertical="center"/>
    </xf>
    <xf numFmtId="0" fontId="17" fillId="0" borderId="86" xfId="0" applyFont="1" applyFill="1" applyBorder="1" applyAlignment="1">
      <alignment horizontal="center" vertical="center"/>
    </xf>
    <xf numFmtId="0" fontId="17" fillId="0" borderId="85" xfId="1582" applyFont="1" applyFill="1" applyBorder="1" applyAlignment="1">
      <alignment horizontal="center" vertical="center"/>
    </xf>
    <xf numFmtId="0" fontId="18" fillId="0" borderId="88" xfId="0" applyFont="1" applyFill="1" applyBorder="1" applyAlignment="1">
      <alignment horizontal="center" vertical="center" wrapText="1"/>
    </xf>
    <xf numFmtId="0" fontId="18" fillId="57" borderId="100" xfId="0" applyFont="1" applyFill="1" applyBorder="1" applyAlignment="1">
      <alignment horizontal="center" vertical="center" wrapText="1"/>
    </xf>
    <xf numFmtId="1" fontId="17" fillId="0" borderId="52" xfId="0" applyNumberFormat="1" applyFont="1" applyFill="1" applyBorder="1" applyAlignment="1">
      <alignment horizontal="center" vertical="center"/>
    </xf>
    <xf numFmtId="0" fontId="18" fillId="0" borderId="156" xfId="0" applyFont="1" applyFill="1" applyBorder="1" applyAlignment="1">
      <alignment horizontal="center" vertical="center" wrapText="1"/>
    </xf>
    <xf numFmtId="4" fontId="18" fillId="57" borderId="16" xfId="0" applyNumberFormat="1" applyFont="1" applyFill="1" applyBorder="1" applyAlignment="1">
      <alignment horizontal="center" vertical="center"/>
    </xf>
    <xf numFmtId="0" fontId="83" fillId="57" borderId="26" xfId="0" applyFont="1" applyFill="1" applyBorder="1" applyAlignment="1">
      <alignment horizontal="left" vertical="center" wrapText="1"/>
    </xf>
    <xf numFmtId="0" fontId="18" fillId="57" borderId="28" xfId="0" applyFont="1" applyFill="1" applyBorder="1" applyAlignment="1">
      <alignment horizontal="center" vertical="center"/>
    </xf>
    <xf numFmtId="0" fontId="18" fillId="57" borderId="33" xfId="0" applyFont="1" applyFill="1" applyBorder="1" applyAlignment="1">
      <alignment horizontal="center" vertical="top"/>
    </xf>
    <xf numFmtId="0" fontId="18" fillId="0" borderId="49" xfId="0" applyFont="1" applyFill="1" applyBorder="1" applyAlignment="1">
      <alignment horizontal="center" vertical="center" wrapText="1"/>
    </xf>
    <xf numFmtId="0" fontId="18" fillId="54" borderId="110" xfId="0" applyNumberFormat="1" applyFont="1" applyFill="1" applyBorder="1" applyAlignment="1">
      <alignment horizontal="center" vertical="center"/>
    </xf>
    <xf numFmtId="0" fontId="18" fillId="58" borderId="51" xfId="0" applyNumberFormat="1" applyFont="1" applyFill="1" applyBorder="1" applyAlignment="1">
      <alignment horizontal="center" vertical="center"/>
    </xf>
    <xf numFmtId="0" fontId="18" fillId="57" borderId="38" xfId="0" applyNumberFormat="1" applyFont="1" applyFill="1" applyBorder="1" applyAlignment="1">
      <alignment horizontal="center" vertical="center" wrapText="1"/>
    </xf>
    <xf numFmtId="4" fontId="17" fillId="0" borderId="76" xfId="0" applyNumberFormat="1" applyFont="1" applyFill="1" applyBorder="1" applyAlignment="1">
      <alignment horizontal="center" vertical="center" wrapText="1"/>
    </xf>
    <xf numFmtId="4" fontId="17" fillId="0" borderId="97" xfId="0" applyNumberFormat="1" applyFont="1" applyFill="1" applyBorder="1" applyAlignment="1">
      <alignment horizontal="center" vertical="center" wrapText="1"/>
    </xf>
    <xf numFmtId="4" fontId="17" fillId="0" borderId="71" xfId="1666" applyNumberFormat="1" applyFont="1" applyBorder="1" applyAlignment="1">
      <alignment horizontal="center" vertical="center"/>
    </xf>
    <xf numFmtId="4" fontId="17" fillId="0" borderId="155" xfId="1666" applyNumberFormat="1" applyFont="1" applyBorder="1" applyAlignment="1">
      <alignment horizontal="center" vertical="center"/>
    </xf>
    <xf numFmtId="4" fontId="17" fillId="0" borderId="157" xfId="1666" applyNumberFormat="1" applyFont="1" applyBorder="1" applyAlignment="1">
      <alignment horizontal="center" vertical="center"/>
    </xf>
    <xf numFmtId="4" fontId="17" fillId="0" borderId="71" xfId="1665" applyNumberFormat="1" applyFont="1" applyBorder="1" applyAlignment="1">
      <alignment horizontal="center" vertical="center"/>
    </xf>
    <xf numFmtId="4" fontId="17" fillId="0" borderId="155" xfId="1665" applyNumberFormat="1" applyFont="1" applyBorder="1" applyAlignment="1">
      <alignment horizontal="center" vertical="center"/>
    </xf>
    <xf numFmtId="0" fontId="17" fillId="0" borderId="46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0" fontId="18" fillId="0" borderId="104" xfId="0" applyNumberFormat="1" applyFont="1" applyFill="1" applyBorder="1" applyAlignment="1">
      <alignment horizontal="center" vertical="center"/>
    </xf>
    <xf numFmtId="0" fontId="18" fillId="0" borderId="34" xfId="0" applyNumberFormat="1" applyFont="1" applyFill="1" applyBorder="1" applyAlignment="1">
      <alignment horizontal="center" vertical="center"/>
    </xf>
    <xf numFmtId="4" fontId="17" fillId="0" borderId="85" xfId="1441" applyNumberFormat="1" applyFont="1" applyFill="1" applyBorder="1" applyAlignment="1">
      <alignment horizontal="center" vertical="center"/>
    </xf>
    <xf numFmtId="4" fontId="17" fillId="0" borderId="85" xfId="2151" applyNumberFormat="1" applyFont="1" applyBorder="1" applyAlignment="1">
      <alignment horizontal="center" vertical="center"/>
    </xf>
    <xf numFmtId="4" fontId="17" fillId="0" borderId="106" xfId="2151" applyNumberFormat="1" applyFont="1" applyBorder="1" applyAlignment="1">
      <alignment horizontal="center" vertical="center"/>
    </xf>
    <xf numFmtId="177" fontId="17" fillId="0" borderId="37" xfId="0" applyNumberFormat="1" applyFont="1" applyFill="1" applyBorder="1" applyAlignment="1">
      <alignment horizontal="center" vertical="center"/>
    </xf>
    <xf numFmtId="177" fontId="17" fillId="0" borderId="37" xfId="0" applyNumberFormat="1" applyFont="1" applyFill="1" applyBorder="1" applyAlignment="1">
      <alignment horizontal="center" vertical="center" wrapText="1"/>
    </xf>
    <xf numFmtId="4" fontId="17" fillId="0" borderId="155" xfId="2140" applyNumberFormat="1" applyFont="1" applyBorder="1" applyAlignment="1">
      <alignment horizontal="center" vertical="center"/>
    </xf>
    <xf numFmtId="4" fontId="17" fillId="0" borderId="84" xfId="2151" applyNumberFormat="1" applyFont="1" applyBorder="1" applyAlignment="1">
      <alignment horizontal="center" vertical="center"/>
    </xf>
    <xf numFmtId="4" fontId="17" fillId="0" borderId="157" xfId="2140" applyNumberFormat="1" applyFont="1" applyBorder="1" applyAlignment="1">
      <alignment horizontal="center" vertical="center"/>
    </xf>
    <xf numFmtId="4" fontId="18" fillId="57" borderId="29" xfId="1392" applyNumberFormat="1" applyFont="1" applyFill="1" applyBorder="1" applyAlignment="1">
      <alignment horizontal="center" vertical="center" wrapText="1"/>
    </xf>
    <xf numFmtId="0" fontId="17" fillId="0" borderId="173" xfId="0" applyFont="1" applyFill="1" applyBorder="1" applyAlignment="1">
      <alignment horizontal="center" vertical="center" wrapText="1"/>
    </xf>
    <xf numFmtId="0" fontId="93" fillId="0" borderId="24" xfId="0" applyFont="1" applyFill="1" applyBorder="1" applyAlignment="1">
      <alignment horizontal="left" vertical="center" wrapText="1"/>
    </xf>
    <xf numFmtId="1" fontId="93" fillId="0" borderId="37" xfId="0" applyNumberFormat="1" applyFont="1" applyFill="1" applyBorder="1" applyAlignment="1">
      <alignment horizontal="center" vertical="center"/>
    </xf>
    <xf numFmtId="0" fontId="93" fillId="0" borderId="47" xfId="0" applyNumberFormat="1" applyFont="1" applyFill="1" applyBorder="1" applyAlignment="1">
      <alignment horizontal="center" vertical="center"/>
    </xf>
    <xf numFmtId="0" fontId="93" fillId="0" borderId="73" xfId="0" applyFont="1" applyBorder="1" applyAlignment="1">
      <alignment horizontal="center" vertical="center"/>
    </xf>
    <xf numFmtId="0" fontId="93" fillId="0" borderId="173" xfId="0" applyFont="1" applyBorder="1" applyAlignment="1">
      <alignment horizontal="left" vertical="center" wrapText="1"/>
    </xf>
    <xf numFmtId="0" fontId="93" fillId="0" borderId="173" xfId="0" applyFont="1" applyBorder="1" applyAlignment="1">
      <alignment horizontal="center" vertical="center"/>
    </xf>
    <xf numFmtId="0" fontId="93" fillId="0" borderId="155" xfId="0" applyFont="1" applyBorder="1" applyAlignment="1">
      <alignment horizontal="center" vertical="center"/>
    </xf>
    <xf numFmtId="2" fontId="93" fillId="0" borderId="47" xfId="0" applyNumberFormat="1" applyFont="1" applyFill="1" applyBorder="1" applyAlignment="1">
      <alignment horizontal="center" vertical="center"/>
    </xf>
    <xf numFmtId="4" fontId="17" fillId="0" borderId="155" xfId="0" quotePrefix="1" applyNumberFormat="1" applyFont="1" applyFill="1" applyBorder="1" applyAlignment="1">
      <alignment horizontal="center" vertical="center" wrapText="1"/>
    </xf>
    <xf numFmtId="2" fontId="93" fillId="0" borderId="37" xfId="0" applyNumberFormat="1" applyFont="1" applyFill="1" applyBorder="1" applyAlignment="1">
      <alignment horizontal="center" vertical="center"/>
    </xf>
    <xf numFmtId="0" fontId="93" fillId="0" borderId="37" xfId="0" applyNumberFormat="1" applyFont="1" applyFill="1" applyBorder="1" applyAlignment="1">
      <alignment horizontal="center" vertical="center"/>
    </xf>
    <xf numFmtId="49" fontId="92" fillId="0" borderId="155" xfId="0" applyNumberFormat="1" applyFont="1" applyFill="1" applyBorder="1" applyAlignment="1">
      <alignment horizontal="center" vertical="top" wrapText="1"/>
    </xf>
    <xf numFmtId="0" fontId="93" fillId="0" borderId="24" xfId="1419" applyFont="1" applyFill="1" applyBorder="1" applyAlignment="1">
      <alignment vertical="center" wrapText="1"/>
    </xf>
    <xf numFmtId="0" fontId="93" fillId="0" borderId="173" xfId="1420" applyFont="1" applyFill="1" applyBorder="1" applyAlignment="1">
      <alignment horizontal="center" vertical="center" wrapText="1"/>
    </xf>
    <xf numFmtId="0" fontId="93" fillId="0" borderId="94" xfId="1420" applyFont="1" applyFill="1" applyBorder="1" applyAlignment="1">
      <alignment horizontal="center" vertical="center"/>
    </xf>
    <xf numFmtId="4" fontId="17" fillId="0" borderId="155" xfId="1420" applyNumberFormat="1" applyFont="1" applyFill="1" applyBorder="1" applyAlignment="1">
      <alignment horizontal="center" vertical="center"/>
    </xf>
    <xf numFmtId="0" fontId="93" fillId="0" borderId="24" xfId="1421" applyFont="1" applyFill="1" applyBorder="1" applyAlignment="1">
      <alignment vertical="center" wrapText="1"/>
    </xf>
    <xf numFmtId="0" fontId="93" fillId="0" borderId="94" xfId="1421" applyFont="1" applyFill="1" applyBorder="1" applyAlignment="1">
      <alignment horizontal="center" vertical="center"/>
    </xf>
    <xf numFmtId="4" fontId="17" fillId="0" borderId="155" xfId="1421" applyNumberFormat="1" applyFont="1" applyFill="1" applyBorder="1" applyAlignment="1">
      <alignment horizontal="center" vertical="center"/>
    </xf>
    <xf numFmtId="0" fontId="93" fillId="0" borderId="24" xfId="1423" applyFont="1" applyFill="1" applyBorder="1" applyAlignment="1">
      <alignment vertical="center" wrapText="1"/>
    </xf>
    <xf numFmtId="0" fontId="93" fillId="0" borderId="94" xfId="1423" applyFont="1" applyFill="1" applyBorder="1" applyAlignment="1">
      <alignment horizontal="center" vertical="center"/>
    </xf>
    <xf numFmtId="4" fontId="88" fillId="0" borderId="155" xfId="1423" applyNumberFormat="1" applyFont="1" applyFill="1" applyBorder="1" applyAlignment="1">
      <alignment horizontal="center" vertical="center"/>
    </xf>
    <xf numFmtId="0" fontId="93" fillId="0" borderId="24" xfId="1425" applyFont="1" applyFill="1" applyBorder="1" applyAlignment="1">
      <alignment vertical="center" wrapText="1"/>
    </xf>
    <xf numFmtId="0" fontId="93" fillId="0" borderId="94" xfId="1425" applyFont="1" applyFill="1" applyBorder="1" applyAlignment="1">
      <alignment horizontal="center" vertical="center"/>
    </xf>
    <xf numFmtId="4" fontId="88" fillId="0" borderId="155" xfId="1425" applyNumberFormat="1" applyFont="1" applyFill="1" applyBorder="1" applyAlignment="1">
      <alignment horizontal="center" vertical="center"/>
    </xf>
    <xf numFmtId="0" fontId="93" fillId="0" borderId="24" xfId="1426" applyFont="1" applyFill="1" applyBorder="1" applyAlignment="1">
      <alignment vertical="center" wrapText="1"/>
    </xf>
    <xf numFmtId="0" fontId="93" fillId="0" borderId="94" xfId="1426" applyFont="1" applyFill="1" applyBorder="1" applyAlignment="1">
      <alignment horizontal="center" vertical="center"/>
    </xf>
    <xf numFmtId="4" fontId="88" fillId="0" borderId="155" xfId="1426" applyNumberFormat="1" applyFont="1" applyFill="1" applyBorder="1" applyAlignment="1">
      <alignment horizontal="center" vertical="center"/>
    </xf>
    <xf numFmtId="0" fontId="93" fillId="0" borderId="24" xfId="1428" applyFont="1" applyFill="1" applyBorder="1" applyAlignment="1">
      <alignment vertical="center" wrapText="1"/>
    </xf>
    <xf numFmtId="0" fontId="93" fillId="0" borderId="94" xfId="1428" applyFont="1" applyFill="1" applyBorder="1" applyAlignment="1">
      <alignment horizontal="center" vertical="center"/>
    </xf>
    <xf numFmtId="4" fontId="88" fillId="0" borderId="155" xfId="1428" applyNumberFormat="1" applyFont="1" applyFill="1" applyBorder="1" applyAlignment="1">
      <alignment horizontal="center" vertical="center"/>
    </xf>
    <xf numFmtId="0" fontId="93" fillId="0" borderId="24" xfId="1430" applyFont="1" applyFill="1" applyBorder="1" applyAlignment="1">
      <alignment vertical="center" wrapText="1"/>
    </xf>
    <xf numFmtId="0" fontId="93" fillId="0" borderId="94" xfId="1430" applyFont="1" applyFill="1" applyBorder="1" applyAlignment="1">
      <alignment horizontal="center" vertical="center"/>
    </xf>
    <xf numFmtId="4" fontId="88" fillId="0" borderId="155" xfId="1430" applyNumberFormat="1" applyFont="1" applyFill="1" applyBorder="1" applyAlignment="1">
      <alignment horizontal="center" vertical="center"/>
    </xf>
    <xf numFmtId="0" fontId="93" fillId="0" borderId="24" xfId="1432" applyFont="1" applyFill="1" applyBorder="1" applyAlignment="1">
      <alignment vertical="center" wrapText="1"/>
    </xf>
    <xf numFmtId="0" fontId="93" fillId="0" borderId="94" xfId="1432" applyFont="1" applyFill="1" applyBorder="1" applyAlignment="1">
      <alignment horizontal="center" vertical="center"/>
    </xf>
    <xf numFmtId="4" fontId="88" fillId="0" borderId="155" xfId="1432" applyNumberFormat="1" applyFont="1" applyFill="1" applyBorder="1" applyAlignment="1">
      <alignment horizontal="center" vertical="center"/>
    </xf>
    <xf numFmtId="0" fontId="93" fillId="0" borderId="24" xfId="1433" applyFont="1" applyFill="1" applyBorder="1" applyAlignment="1">
      <alignment vertical="center" wrapText="1"/>
    </xf>
    <xf numFmtId="0" fontId="93" fillId="0" borderId="94" xfId="1433" applyFont="1" applyFill="1" applyBorder="1" applyAlignment="1">
      <alignment horizontal="center" vertical="center"/>
    </xf>
    <xf numFmtId="4" fontId="88" fillId="0" borderId="155" xfId="1433" applyNumberFormat="1" applyFont="1" applyFill="1" applyBorder="1" applyAlignment="1">
      <alignment horizontal="center" vertical="center"/>
    </xf>
    <xf numFmtId="0" fontId="93" fillId="0" borderId="24" xfId="1435" applyFont="1" applyFill="1" applyBorder="1" applyAlignment="1">
      <alignment vertical="center" wrapText="1"/>
    </xf>
    <xf numFmtId="0" fontId="93" fillId="0" borderId="94" xfId="1435" applyFont="1" applyFill="1" applyBorder="1" applyAlignment="1">
      <alignment horizontal="center" vertical="center"/>
    </xf>
    <xf numFmtId="4" fontId="88" fillId="0" borderId="155" xfId="1435" applyNumberFormat="1" applyFont="1" applyFill="1" applyBorder="1" applyAlignment="1">
      <alignment horizontal="center" vertical="center"/>
    </xf>
    <xf numFmtId="0" fontId="93" fillId="0" borderId="85" xfId="0" applyNumberFormat="1" applyFont="1" applyFill="1" applyBorder="1" applyAlignment="1">
      <alignment horizontal="center" vertical="center"/>
    </xf>
    <xf numFmtId="0" fontId="93" fillId="0" borderId="24" xfId="1436" applyFont="1" applyFill="1" applyBorder="1" applyAlignment="1">
      <alignment vertical="center" wrapText="1"/>
    </xf>
    <xf numFmtId="0" fontId="93" fillId="0" borderId="94" xfId="1436" applyFont="1" applyFill="1" applyBorder="1" applyAlignment="1">
      <alignment horizontal="center" vertical="center"/>
    </xf>
    <xf numFmtId="4" fontId="88" fillId="0" borderId="155" xfId="1436" applyNumberFormat="1" applyFont="1" applyFill="1" applyBorder="1" applyAlignment="1">
      <alignment horizontal="center" vertical="center"/>
    </xf>
    <xf numFmtId="0" fontId="93" fillId="0" borderId="24" xfId="1438" applyFont="1" applyFill="1" applyBorder="1" applyAlignment="1">
      <alignment vertical="center" wrapText="1"/>
    </xf>
    <xf numFmtId="0" fontId="93" fillId="0" borderId="94" xfId="1438" applyFont="1" applyFill="1" applyBorder="1" applyAlignment="1">
      <alignment horizontal="center" vertical="center"/>
    </xf>
    <xf numFmtId="4" fontId="88" fillId="0" borderId="155" xfId="1438" applyNumberFormat="1" applyFont="1" applyFill="1" applyBorder="1" applyAlignment="1">
      <alignment horizontal="center" vertical="center"/>
    </xf>
    <xf numFmtId="0" fontId="93" fillId="0" borderId="24" xfId="1441" applyFont="1" applyFill="1" applyBorder="1" applyAlignment="1">
      <alignment vertical="center" wrapText="1"/>
    </xf>
    <xf numFmtId="4" fontId="88" fillId="0" borderId="155" xfId="1441" applyNumberFormat="1" applyFont="1" applyFill="1" applyBorder="1" applyAlignment="1">
      <alignment horizontal="center" vertical="center"/>
    </xf>
    <xf numFmtId="0" fontId="93" fillId="0" borderId="94" xfId="1441" applyFont="1" applyFill="1" applyBorder="1" applyAlignment="1">
      <alignment horizontal="center" vertical="center"/>
    </xf>
    <xf numFmtId="0" fontId="93" fillId="0" borderId="46" xfId="0" applyNumberFormat="1" applyFont="1" applyFill="1" applyBorder="1" applyAlignment="1">
      <alignment horizontal="center" vertical="center"/>
    </xf>
    <xf numFmtId="49" fontId="92" fillId="0" borderId="156" xfId="0" applyNumberFormat="1" applyFont="1" applyFill="1" applyBorder="1" applyAlignment="1">
      <alignment horizontal="center" vertical="top" wrapText="1"/>
    </xf>
    <xf numFmtId="0" fontId="93" fillId="0" borderId="54" xfId="1441" applyFont="1" applyFill="1" applyBorder="1" applyAlignment="1">
      <alignment vertical="center" wrapText="1"/>
    </xf>
    <xf numFmtId="0" fontId="93" fillId="0" borderId="96" xfId="1441" applyFont="1" applyFill="1" applyBorder="1" applyAlignment="1">
      <alignment horizontal="center" vertical="center"/>
    </xf>
    <xf numFmtId="4" fontId="88" fillId="0" borderId="156" xfId="1441" applyNumberFormat="1" applyFont="1" applyFill="1" applyBorder="1" applyAlignment="1">
      <alignment horizontal="center" vertical="center"/>
    </xf>
    <xf numFmtId="4" fontId="88" fillId="0" borderId="16" xfId="1441" applyNumberFormat="1" applyFont="1" applyFill="1" applyBorder="1" applyAlignment="1">
      <alignment horizontal="center" vertical="center"/>
    </xf>
    <xf numFmtId="3" fontId="93" fillId="0" borderId="12" xfId="0" applyNumberFormat="1" applyFont="1" applyBorder="1" applyAlignment="1">
      <alignment horizontal="center" vertical="center"/>
    </xf>
    <xf numFmtId="0" fontId="93" fillId="0" borderId="12" xfId="0" applyFont="1" applyBorder="1" applyAlignment="1">
      <alignment horizontal="center" vertical="center"/>
    </xf>
    <xf numFmtId="3" fontId="93" fillId="0" borderId="173" xfId="0" applyNumberFormat="1" applyFont="1" applyBorder="1" applyAlignment="1">
      <alignment horizontal="center" vertical="center"/>
    </xf>
    <xf numFmtId="4" fontId="85" fillId="0" borderId="155" xfId="0" applyNumberFormat="1" applyFont="1" applyFill="1" applyBorder="1" applyAlignment="1">
      <alignment horizontal="center" vertical="center"/>
    </xf>
    <xf numFmtId="0" fontId="94" fillId="0" borderId="173" xfId="0" applyFont="1" applyBorder="1"/>
    <xf numFmtId="0" fontId="93" fillId="0" borderId="173" xfId="0" applyFont="1" applyFill="1" applyBorder="1" applyAlignment="1">
      <alignment horizontal="center" vertical="center"/>
    </xf>
    <xf numFmtId="1" fontId="93" fillId="0" borderId="94" xfId="0" applyNumberFormat="1" applyFont="1" applyFill="1" applyBorder="1" applyAlignment="1">
      <alignment horizontal="center" vertical="center"/>
    </xf>
    <xf numFmtId="0" fontId="93" fillId="0" borderId="12" xfId="0" applyFont="1" applyFill="1" applyBorder="1" applyAlignment="1">
      <alignment vertical="center" wrapText="1"/>
    </xf>
    <xf numFmtId="0" fontId="93" fillId="0" borderId="173" xfId="0" applyFont="1" applyFill="1" applyBorder="1" applyAlignment="1">
      <alignment vertical="center" wrapText="1"/>
    </xf>
    <xf numFmtId="0" fontId="94" fillId="0" borderId="173" xfId="0" applyFont="1" applyBorder="1" applyAlignment="1">
      <alignment horizontal="center"/>
    </xf>
    <xf numFmtId="0" fontId="94" fillId="0" borderId="173" xfId="0" applyFont="1" applyBorder="1" applyAlignment="1">
      <alignment horizontal="center" vertical="center"/>
    </xf>
    <xf numFmtId="0" fontId="93" fillId="0" borderId="12" xfId="0" applyFont="1" applyFill="1" applyBorder="1" applyAlignment="1">
      <alignment horizontal="center" vertical="center"/>
    </xf>
    <xf numFmtId="0" fontId="85" fillId="0" borderId="48" xfId="0" applyFont="1" applyFill="1" applyBorder="1" applyAlignment="1">
      <alignment horizontal="center"/>
    </xf>
    <xf numFmtId="4" fontId="85" fillId="0" borderId="48" xfId="0" applyNumberFormat="1" applyFont="1" applyFill="1" applyBorder="1" applyAlignment="1">
      <alignment horizontal="center" vertical="center"/>
    </xf>
    <xf numFmtId="1" fontId="93" fillId="0" borderId="47" xfId="0" applyNumberFormat="1" applyFont="1" applyFill="1" applyBorder="1" applyAlignment="1">
      <alignment horizontal="center" vertical="center"/>
    </xf>
    <xf numFmtId="0" fontId="94" fillId="0" borderId="173" xfId="0" applyFont="1" applyFill="1" applyBorder="1"/>
    <xf numFmtId="0" fontId="92" fillId="0" borderId="173" xfId="0" applyFont="1" applyFill="1" applyBorder="1" applyAlignment="1">
      <alignment horizontal="center" vertical="center"/>
    </xf>
    <xf numFmtId="4" fontId="92" fillId="0" borderId="94" xfId="0" applyNumberFormat="1" applyFont="1" applyFill="1" applyBorder="1" applyAlignment="1">
      <alignment horizontal="center" vertical="center"/>
    </xf>
    <xf numFmtId="4" fontId="92" fillId="0" borderId="155" xfId="0" applyNumberFormat="1" applyFont="1" applyFill="1" applyBorder="1" applyAlignment="1">
      <alignment horizontal="center" vertical="center"/>
    </xf>
    <xf numFmtId="4" fontId="92" fillId="0" borderId="13" xfId="0" applyNumberFormat="1" applyFont="1" applyFill="1" applyBorder="1" applyAlignment="1">
      <alignment horizontal="center" vertical="center"/>
    </xf>
    <xf numFmtId="1" fontId="93" fillId="0" borderId="51" xfId="0" applyNumberFormat="1" applyFont="1" applyFill="1" applyBorder="1" applyAlignment="1">
      <alignment horizontal="center" vertical="center"/>
    </xf>
    <xf numFmtId="0" fontId="94" fillId="0" borderId="14" xfId="0" applyFont="1" applyFill="1" applyBorder="1"/>
    <xf numFmtId="0" fontId="85" fillId="0" borderId="155" xfId="0" applyFont="1" applyFill="1" applyBorder="1" applyAlignment="1">
      <alignment horizontal="center"/>
    </xf>
    <xf numFmtId="3" fontId="93" fillId="0" borderId="13" xfId="0" applyNumberFormat="1" applyFont="1" applyFill="1" applyBorder="1" applyAlignment="1">
      <alignment horizontal="center" vertical="center"/>
    </xf>
    <xf numFmtId="0" fontId="17" fillId="0" borderId="173" xfId="0" applyNumberFormat="1" applyFont="1" applyFill="1" applyBorder="1" applyAlignment="1">
      <alignment vertical="center" wrapText="1"/>
    </xf>
    <xf numFmtId="0" fontId="94" fillId="0" borderId="17" xfId="0" applyFont="1" applyFill="1" applyBorder="1" applyAlignment="1">
      <alignment horizontal="center"/>
    </xf>
    <xf numFmtId="0" fontId="94" fillId="0" borderId="53" xfId="0" applyFont="1" applyFill="1" applyBorder="1" applyAlignment="1">
      <alignment horizontal="center" vertical="center"/>
    </xf>
    <xf numFmtId="0" fontId="94" fillId="0" borderId="149" xfId="0" applyFont="1" applyFill="1" applyBorder="1" applyAlignment="1">
      <alignment horizontal="center" vertical="center"/>
    </xf>
    <xf numFmtId="0" fontId="94" fillId="0" borderId="148" xfId="0" applyFont="1" applyFill="1" applyBorder="1" applyAlignment="1">
      <alignment horizontal="center"/>
    </xf>
    <xf numFmtId="0" fontId="94" fillId="0" borderId="148" xfId="0" applyFont="1" applyFill="1" applyBorder="1"/>
    <xf numFmtId="1" fontId="93" fillId="0" borderId="52" xfId="0" applyNumberFormat="1" applyFont="1" applyFill="1" applyBorder="1" applyAlignment="1">
      <alignment horizontal="center" vertical="center"/>
    </xf>
    <xf numFmtId="0" fontId="85" fillId="0" borderId="45" xfId="0" applyFont="1" applyFill="1" applyBorder="1" applyAlignment="1">
      <alignment horizontal="center"/>
    </xf>
    <xf numFmtId="4" fontId="85" fillId="0" borderId="16" xfId="0" applyNumberFormat="1" applyFont="1" applyFill="1" applyBorder="1" applyAlignment="1">
      <alignment horizontal="center" vertical="center"/>
    </xf>
    <xf numFmtId="0" fontId="93" fillId="0" borderId="158" xfId="0" applyNumberFormat="1" applyFont="1" applyFill="1" applyBorder="1" applyAlignment="1">
      <alignment horizontal="center" vertical="center"/>
    </xf>
    <xf numFmtId="0" fontId="93" fillId="0" borderId="107" xfId="0" applyNumberFormat="1" applyFont="1" applyFill="1" applyBorder="1" applyAlignment="1">
      <alignment horizontal="center" vertical="center"/>
    </xf>
    <xf numFmtId="4" fontId="85" fillId="0" borderId="157" xfId="0" applyNumberFormat="1" applyFont="1" applyFill="1" applyBorder="1" applyAlignment="1">
      <alignment horizontal="center" vertical="center"/>
    </xf>
    <xf numFmtId="0" fontId="93" fillId="0" borderId="23" xfId="0" applyFont="1" applyFill="1" applyBorder="1" applyAlignment="1">
      <alignment horizontal="center"/>
    </xf>
    <xf numFmtId="0" fontId="93" fillId="0" borderId="18" xfId="0" applyFont="1" applyFill="1" applyBorder="1" applyAlignment="1">
      <alignment vertical="center" wrapText="1"/>
    </xf>
    <xf numFmtId="0" fontId="93" fillId="0" borderId="37" xfId="0" applyNumberFormat="1" applyFont="1" applyFill="1" applyBorder="1" applyAlignment="1">
      <alignment horizontal="center" vertical="center" wrapText="1"/>
    </xf>
    <xf numFmtId="0" fontId="93" fillId="0" borderId="24" xfId="0" applyFont="1" applyFill="1" applyBorder="1" applyAlignment="1">
      <alignment horizontal="center"/>
    </xf>
    <xf numFmtId="0" fontId="18" fillId="0" borderId="155" xfId="0" applyFont="1" applyFill="1" applyBorder="1" applyAlignment="1">
      <alignment horizontal="center" vertical="center"/>
    </xf>
    <xf numFmtId="0" fontId="17" fillId="0" borderId="173" xfId="0" applyFont="1" applyFill="1" applyBorder="1" applyAlignment="1">
      <alignment horizontal="left" vertical="center" wrapText="1"/>
    </xf>
    <xf numFmtId="4" fontId="17" fillId="0" borderId="177" xfId="0" applyNumberFormat="1" applyFont="1" applyFill="1" applyBorder="1" applyAlignment="1">
      <alignment horizontal="center" vertical="center"/>
    </xf>
    <xf numFmtId="0" fontId="93" fillId="0" borderId="180" xfId="0" applyFont="1" applyFill="1" applyBorder="1" applyAlignment="1">
      <alignment horizontal="center" vertical="center"/>
    </xf>
    <xf numFmtId="0" fontId="93" fillId="0" borderId="175" xfId="0" applyNumberFormat="1" applyFont="1" applyFill="1" applyBorder="1" applyAlignment="1">
      <alignment horizontal="center" vertical="center"/>
    </xf>
    <xf numFmtId="0" fontId="92" fillId="0" borderId="176" xfId="0" applyFont="1" applyFill="1" applyBorder="1" applyAlignment="1">
      <alignment horizontal="center" vertical="center"/>
    </xf>
    <xf numFmtId="0" fontId="93" fillId="0" borderId="178" xfId="0" applyFont="1" applyFill="1" applyBorder="1" applyAlignment="1">
      <alignment horizontal="left" vertical="center" wrapText="1"/>
    </xf>
    <xf numFmtId="0" fontId="93" fillId="0" borderId="178" xfId="0" applyFont="1" applyFill="1" applyBorder="1" applyAlignment="1">
      <alignment horizontal="center" vertical="center"/>
    </xf>
    <xf numFmtId="3" fontId="93" fillId="0" borderId="179" xfId="0" applyNumberFormat="1" applyFont="1" applyFill="1" applyBorder="1" applyAlignment="1">
      <alignment horizontal="center" vertical="center"/>
    </xf>
    <xf numFmtId="174" fontId="93" fillId="0" borderId="99" xfId="0" quotePrefix="1" applyNumberFormat="1" applyFont="1" applyFill="1" applyBorder="1" applyAlignment="1">
      <alignment horizontal="center" vertical="center" wrapText="1"/>
    </xf>
    <xf numFmtId="0" fontId="93" fillId="0" borderId="18" xfId="0" applyNumberFormat="1" applyFont="1" applyFill="1" applyBorder="1" applyAlignment="1">
      <alignment horizontal="center" vertical="center" wrapText="1"/>
    </xf>
    <xf numFmtId="4" fontId="93" fillId="0" borderId="99" xfId="0" quotePrefix="1" applyNumberFormat="1" applyFont="1" applyFill="1" applyBorder="1" applyAlignment="1">
      <alignment horizontal="center" vertical="center" wrapText="1"/>
    </xf>
    <xf numFmtId="0" fontId="92" fillId="0" borderId="72" xfId="0" applyFont="1" applyFill="1" applyBorder="1" applyAlignment="1">
      <alignment horizontal="center" vertical="top"/>
    </xf>
    <xf numFmtId="0" fontId="93" fillId="0" borderId="18" xfId="0" applyNumberFormat="1" applyFont="1" applyFill="1" applyBorder="1" applyAlignment="1">
      <alignment horizontal="left" vertical="center" wrapText="1"/>
    </xf>
    <xf numFmtId="0" fontId="93" fillId="0" borderId="94" xfId="0" quotePrefix="1" applyNumberFormat="1" applyFont="1" applyFill="1" applyBorder="1" applyAlignment="1">
      <alignment horizontal="center" vertical="center" wrapText="1"/>
    </xf>
    <xf numFmtId="0" fontId="92" fillId="0" borderId="155" xfId="0" applyFont="1" applyFill="1" applyBorder="1" applyAlignment="1">
      <alignment horizontal="center" vertical="top"/>
    </xf>
    <xf numFmtId="0" fontId="93" fillId="0" borderId="12" xfId="0" applyNumberFormat="1" applyFont="1" applyFill="1" applyBorder="1" applyAlignment="1">
      <alignment horizontal="left" vertical="center" wrapText="1"/>
    </xf>
    <xf numFmtId="0" fontId="93" fillId="0" borderId="173" xfId="0" applyNumberFormat="1" applyFont="1" applyFill="1" applyBorder="1" applyAlignment="1">
      <alignment horizontal="center" vertical="center" wrapText="1"/>
    </xf>
    <xf numFmtId="4" fontId="17" fillId="0" borderId="156" xfId="0" quotePrefix="1" applyNumberFormat="1" applyFont="1" applyFill="1" applyBorder="1" applyAlignment="1">
      <alignment horizontal="center" vertical="center" wrapText="1"/>
    </xf>
    <xf numFmtId="0" fontId="92" fillId="0" borderId="156" xfId="0" applyFont="1" applyFill="1" applyBorder="1" applyAlignment="1">
      <alignment horizontal="center" vertical="top"/>
    </xf>
    <xf numFmtId="0" fontId="93" fillId="0" borderId="148" xfId="0" applyNumberFormat="1" applyFont="1" applyFill="1" applyBorder="1" applyAlignment="1">
      <alignment horizontal="center" vertical="center" wrapText="1"/>
    </xf>
    <xf numFmtId="0" fontId="93" fillId="0" borderId="96" xfId="0" quotePrefix="1" applyNumberFormat="1" applyFont="1" applyFill="1" applyBorder="1" applyAlignment="1">
      <alignment horizontal="center" vertical="center" wrapText="1"/>
    </xf>
    <xf numFmtId="0" fontId="93" fillId="0" borderId="21" xfId="0" quotePrefix="1" applyFont="1" applyFill="1" applyBorder="1" applyAlignment="1">
      <alignment vertical="center" wrapText="1"/>
    </xf>
    <xf numFmtId="1" fontId="93" fillId="0" borderId="87" xfId="0" applyNumberFormat="1" applyFont="1" applyFill="1" applyBorder="1" applyAlignment="1">
      <alignment horizontal="center" vertical="center"/>
    </xf>
    <xf numFmtId="4" fontId="93" fillId="0" borderId="0" xfId="59" applyNumberFormat="1" applyFont="1" applyFill="1" applyBorder="1" applyAlignment="1">
      <alignment horizontal="center" vertical="center" wrapText="1"/>
    </xf>
    <xf numFmtId="0" fontId="93" fillId="0" borderId="14" xfId="0" applyFont="1" applyFill="1" applyBorder="1" applyAlignment="1">
      <alignment horizontal="center" vertical="center"/>
    </xf>
    <xf numFmtId="4" fontId="17" fillId="0" borderId="157" xfId="0" applyNumberFormat="1" applyFont="1" applyFill="1" applyBorder="1" applyAlignment="1">
      <alignment horizontal="center" vertical="center"/>
    </xf>
    <xf numFmtId="0" fontId="92" fillId="0" borderId="157" xfId="0" applyFont="1" applyFill="1" applyBorder="1" applyAlignment="1">
      <alignment horizontal="center" vertical="top"/>
    </xf>
    <xf numFmtId="0" fontId="93" fillId="0" borderId="36" xfId="0" applyNumberFormat="1" applyFont="1" applyFill="1" applyBorder="1" applyAlignment="1">
      <alignment horizontal="center" vertical="center"/>
    </xf>
    <xf numFmtId="0" fontId="93" fillId="0" borderId="14" xfId="0" applyFont="1" applyFill="1" applyBorder="1" applyAlignment="1">
      <alignment vertical="center" wrapText="1"/>
    </xf>
    <xf numFmtId="4" fontId="93" fillId="24" borderId="155" xfId="0" applyNumberFormat="1" applyFont="1" applyFill="1" applyBorder="1" applyAlignment="1">
      <alignment horizontal="center" vertical="center"/>
    </xf>
    <xf numFmtId="0" fontId="93" fillId="0" borderId="173" xfId="0" applyFont="1" applyFill="1" applyBorder="1" applyAlignment="1">
      <alignment horizontal="left" vertical="center" wrapText="1"/>
    </xf>
    <xf numFmtId="0" fontId="93" fillId="0" borderId="173" xfId="0" applyFont="1" applyFill="1" applyBorder="1" applyAlignment="1">
      <alignment horizontal="center" vertical="center" wrapText="1"/>
    </xf>
    <xf numFmtId="4" fontId="93" fillId="0" borderId="13" xfId="47" applyNumberFormat="1" applyFont="1" applyFill="1" applyBorder="1" applyAlignment="1">
      <alignment horizontal="center" vertical="center" wrapText="1"/>
    </xf>
    <xf numFmtId="4" fontId="93" fillId="24" borderId="157" xfId="0" applyNumberFormat="1" applyFont="1" applyFill="1" applyBorder="1" applyAlignment="1">
      <alignment horizontal="center" vertical="center"/>
    </xf>
    <xf numFmtId="0" fontId="93" fillId="0" borderId="14" xfId="0" applyFont="1" applyFill="1" applyBorder="1" applyAlignment="1">
      <alignment horizontal="left" vertical="center" wrapText="1"/>
    </xf>
    <xf numFmtId="0" fontId="93" fillId="0" borderId="14" xfId="0" applyFont="1" applyFill="1" applyBorder="1" applyAlignment="1">
      <alignment horizontal="center" vertical="center" wrapText="1"/>
    </xf>
    <xf numFmtId="4" fontId="93" fillId="0" borderId="16" xfId="47" applyNumberFormat="1" applyFont="1" applyFill="1" applyBorder="1" applyAlignment="1">
      <alignment horizontal="center" vertical="center" wrapText="1"/>
    </xf>
    <xf numFmtId="4" fontId="93" fillId="0" borderId="68" xfId="47" applyNumberFormat="1" applyFont="1" applyFill="1" applyBorder="1" applyAlignment="1">
      <alignment horizontal="center" vertical="center" wrapText="1"/>
    </xf>
    <xf numFmtId="4" fontId="17" fillId="0" borderId="30" xfId="47" applyNumberFormat="1" applyFont="1" applyFill="1" applyBorder="1" applyAlignment="1">
      <alignment horizontal="center" vertical="center" wrapText="1"/>
    </xf>
    <xf numFmtId="4" fontId="17" fillId="0" borderId="15" xfId="47" applyNumberFormat="1" applyFont="1" applyFill="1" applyBorder="1" applyAlignment="1">
      <alignment horizontal="center" vertical="center" wrapText="1"/>
    </xf>
    <xf numFmtId="4" fontId="17" fillId="0" borderId="16" xfId="47" applyNumberFormat="1" applyFont="1" applyFill="1" applyBorder="1" applyAlignment="1">
      <alignment horizontal="center" vertical="center" wrapText="1"/>
    </xf>
    <xf numFmtId="4" fontId="17" fillId="0" borderId="156" xfId="0" applyNumberFormat="1" applyFont="1" applyFill="1" applyBorder="1" applyAlignment="1">
      <alignment horizontal="center" vertical="center" wrapText="1"/>
    </xf>
    <xf numFmtId="4" fontId="17" fillId="0" borderId="13" xfId="47" applyNumberFormat="1" applyFont="1" applyFill="1" applyBorder="1" applyAlignment="1">
      <alignment horizontal="center" vertical="center" wrapText="1"/>
    </xf>
    <xf numFmtId="4" fontId="17" fillId="0" borderId="48" xfId="0" applyNumberFormat="1" applyFont="1" applyFill="1" applyBorder="1" applyAlignment="1">
      <alignment horizontal="center" vertical="center" wrapText="1"/>
    </xf>
    <xf numFmtId="4" fontId="17" fillId="0" borderId="155" xfId="0" applyNumberFormat="1" applyFont="1" applyFill="1" applyBorder="1" applyAlignment="1">
      <alignment horizontal="center" vertical="center" wrapText="1"/>
    </xf>
    <xf numFmtId="4" fontId="17" fillId="0" borderId="149" xfId="47" applyNumberFormat="1" applyFont="1" applyFill="1" applyBorder="1" applyAlignment="1">
      <alignment horizontal="center" vertical="center" wrapText="1"/>
    </xf>
    <xf numFmtId="0" fontId="93" fillId="0" borderId="52" xfId="0" applyNumberFormat="1" applyFont="1" applyFill="1" applyBorder="1" applyAlignment="1">
      <alignment horizontal="center" vertical="center"/>
    </xf>
    <xf numFmtId="1" fontId="93" fillId="0" borderId="86" xfId="0" applyNumberFormat="1" applyFont="1" applyFill="1" applyBorder="1" applyAlignment="1">
      <alignment horizontal="center" vertical="center"/>
    </xf>
    <xf numFmtId="1" fontId="93" fillId="0" borderId="46" xfId="0" applyNumberFormat="1" applyFont="1" applyFill="1" applyBorder="1" applyAlignment="1">
      <alignment horizontal="center" vertical="center"/>
    </xf>
    <xf numFmtId="1" fontId="93" fillId="0" borderId="36" xfId="0" applyNumberFormat="1" applyFont="1" applyFill="1" applyBorder="1" applyAlignment="1">
      <alignment horizontal="center" vertical="center"/>
    </xf>
    <xf numFmtId="4" fontId="93" fillId="0" borderId="22" xfId="0" applyNumberFormat="1" applyFont="1" applyFill="1" applyBorder="1" applyAlignment="1">
      <alignment horizontal="center" vertical="center"/>
    </xf>
    <xf numFmtId="0" fontId="17" fillId="0" borderId="46" xfId="0" applyNumberFormat="1" applyFont="1" applyFill="1" applyBorder="1" applyAlignment="1">
      <alignment horizontal="center" vertical="center"/>
    </xf>
    <xf numFmtId="0" fontId="18" fillId="60" borderId="88" xfId="0" applyFont="1" applyFill="1" applyBorder="1" applyAlignment="1">
      <alignment horizontal="center" vertical="center" wrapText="1"/>
    </xf>
    <xf numFmtId="0" fontId="18" fillId="60" borderId="25" xfId="0" applyFont="1" applyFill="1" applyBorder="1" applyAlignment="1">
      <alignment horizontal="center" vertical="center" wrapText="1"/>
    </xf>
    <xf numFmtId="0" fontId="18" fillId="60" borderId="69" xfId="0" applyFont="1" applyFill="1" applyBorder="1" applyAlignment="1">
      <alignment horizontal="center" vertical="center" wrapText="1"/>
    </xf>
    <xf numFmtId="0" fontId="83" fillId="0" borderId="33" xfId="1546" applyFont="1" applyBorder="1" applyAlignment="1">
      <alignment horizontal="right" vertical="center" wrapText="1"/>
    </xf>
    <xf numFmtId="0" fontId="83" fillId="0" borderId="32" xfId="1546" applyFont="1" applyBorder="1" applyAlignment="1">
      <alignment horizontal="right" vertical="center" wrapText="1"/>
    </xf>
    <xf numFmtId="0" fontId="83" fillId="57" borderId="88" xfId="1546" applyFont="1" applyFill="1" applyBorder="1" applyAlignment="1">
      <alignment horizontal="right" vertical="center" wrapText="1"/>
    </xf>
    <xf numFmtId="0" fontId="83" fillId="57" borderId="25" xfId="1546" applyFont="1" applyFill="1" applyBorder="1" applyAlignment="1">
      <alignment horizontal="right" vertical="center" wrapText="1"/>
    </xf>
    <xf numFmtId="0" fontId="83" fillId="57" borderId="26" xfId="1546" applyFont="1" applyFill="1" applyBorder="1" applyAlignment="1">
      <alignment horizontal="right" vertical="center" wrapText="1"/>
    </xf>
    <xf numFmtId="0" fontId="18" fillId="58" borderId="88" xfId="0" applyFont="1" applyFill="1" applyBorder="1" applyAlignment="1">
      <alignment horizontal="center" vertical="center"/>
    </xf>
    <xf numFmtId="0" fontId="18" fillId="58" borderId="25" xfId="0" applyFont="1" applyFill="1" applyBorder="1" applyAlignment="1">
      <alignment horizontal="center" vertical="center"/>
    </xf>
    <xf numFmtId="0" fontId="18" fillId="58" borderId="69" xfId="0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right"/>
    </xf>
    <xf numFmtId="0" fontId="18" fillId="0" borderId="43" xfId="0" applyFont="1" applyFill="1" applyBorder="1" applyAlignment="1">
      <alignment horizontal="right"/>
    </xf>
    <xf numFmtId="0" fontId="18" fillId="0" borderId="25" xfId="0" applyFont="1" applyFill="1" applyBorder="1" applyAlignment="1">
      <alignment horizontal="right"/>
    </xf>
    <xf numFmtId="0" fontId="18" fillId="0" borderId="26" xfId="0" applyFont="1" applyFill="1" applyBorder="1" applyAlignment="1">
      <alignment horizontal="right"/>
    </xf>
    <xf numFmtId="0" fontId="18" fillId="57" borderId="100" xfId="1582" applyFont="1" applyFill="1" applyBorder="1" applyAlignment="1">
      <alignment horizontal="right" vertical="center"/>
    </xf>
    <xf numFmtId="0" fontId="18" fillId="57" borderId="41" xfId="1582" applyFont="1" applyFill="1" applyBorder="1" applyAlignment="1">
      <alignment horizontal="right" vertical="center"/>
    </xf>
    <xf numFmtId="0" fontId="18" fillId="57" borderId="49" xfId="1582" applyFont="1" applyFill="1" applyBorder="1" applyAlignment="1">
      <alignment horizontal="right" vertical="center"/>
    </xf>
    <xf numFmtId="0" fontId="18" fillId="57" borderId="88" xfId="0" applyNumberFormat="1" applyFont="1" applyFill="1" applyBorder="1" applyAlignment="1">
      <alignment horizontal="right" vertical="center" wrapText="1"/>
    </xf>
    <xf numFmtId="0" fontId="18" fillId="57" borderId="25" xfId="0" applyNumberFormat="1" applyFont="1" applyFill="1" applyBorder="1" applyAlignment="1">
      <alignment horizontal="right" vertical="center" wrapText="1"/>
    </xf>
    <xf numFmtId="0" fontId="18" fillId="57" borderId="25" xfId="0" quotePrefix="1" applyNumberFormat="1" applyFont="1" applyFill="1" applyBorder="1" applyAlignment="1">
      <alignment horizontal="right" vertical="center" wrapText="1"/>
    </xf>
    <xf numFmtId="0" fontId="18" fillId="57" borderId="26" xfId="0" quotePrefix="1" applyNumberFormat="1" applyFont="1" applyFill="1" applyBorder="1" applyAlignment="1">
      <alignment horizontal="right" vertical="center" wrapText="1"/>
    </xf>
    <xf numFmtId="0" fontId="18" fillId="57" borderId="67" xfId="0" applyNumberFormat="1" applyFont="1" applyFill="1" applyBorder="1" applyAlignment="1">
      <alignment horizontal="right" vertical="center" wrapText="1"/>
    </xf>
    <xf numFmtId="0" fontId="18" fillId="57" borderId="26" xfId="0" applyNumberFormat="1" applyFont="1" applyFill="1" applyBorder="1" applyAlignment="1">
      <alignment horizontal="right" vertical="center" wrapText="1"/>
    </xf>
    <xf numFmtId="0" fontId="18" fillId="57" borderId="88" xfId="0" applyFont="1" applyFill="1" applyBorder="1" applyAlignment="1">
      <alignment horizontal="right" vertical="center" wrapText="1"/>
    </xf>
    <xf numFmtId="0" fontId="18" fillId="57" borderId="25" xfId="0" applyFont="1" applyFill="1" applyBorder="1" applyAlignment="1">
      <alignment horizontal="right" vertical="center" wrapText="1"/>
    </xf>
    <xf numFmtId="0" fontId="18" fillId="57" borderId="26" xfId="0" applyFont="1" applyFill="1" applyBorder="1" applyAlignment="1">
      <alignment horizontal="right" vertical="center" wrapText="1"/>
    </xf>
    <xf numFmtId="0" fontId="18" fillId="57" borderId="88" xfId="0" applyFont="1" applyFill="1" applyBorder="1" applyAlignment="1">
      <alignment horizontal="right" vertical="center"/>
    </xf>
    <xf numFmtId="0" fontId="18" fillId="57" borderId="25" xfId="0" applyFont="1" applyFill="1" applyBorder="1" applyAlignment="1">
      <alignment horizontal="right" vertical="center"/>
    </xf>
    <xf numFmtId="0" fontId="18" fillId="57" borderId="26" xfId="0" applyFont="1" applyFill="1" applyBorder="1" applyAlignment="1">
      <alignment horizontal="right" vertical="center"/>
    </xf>
    <xf numFmtId="0" fontId="18" fillId="57" borderId="33" xfId="0" applyFont="1" applyFill="1" applyBorder="1" applyAlignment="1">
      <alignment horizontal="right" vertical="center"/>
    </xf>
    <xf numFmtId="0" fontId="18" fillId="57" borderId="32" xfId="0" applyFont="1" applyFill="1" applyBorder="1" applyAlignment="1">
      <alignment horizontal="right" vertical="center"/>
    </xf>
    <xf numFmtId="0" fontId="18" fillId="57" borderId="26" xfId="0" applyFont="1" applyFill="1" applyBorder="1" applyAlignment="1">
      <alignment horizontal="right" wrapText="1"/>
    </xf>
    <xf numFmtId="0" fontId="18" fillId="57" borderId="32" xfId="0" applyFont="1" applyFill="1" applyBorder="1" applyAlignment="1">
      <alignment horizontal="right" wrapText="1"/>
    </xf>
    <xf numFmtId="0" fontId="18" fillId="57" borderId="41" xfId="0" applyFont="1" applyFill="1" applyBorder="1" applyAlignment="1">
      <alignment horizontal="right" vertical="center" wrapText="1"/>
    </xf>
    <xf numFmtId="0" fontId="18" fillId="57" borderId="49" xfId="0" applyFont="1" applyFill="1" applyBorder="1" applyAlignment="1">
      <alignment horizontal="right" vertical="center" wrapText="1"/>
    </xf>
    <xf numFmtId="0" fontId="18" fillId="57" borderId="25" xfId="0" applyFont="1" applyFill="1" applyBorder="1" applyAlignment="1">
      <alignment horizontal="right" wrapText="1"/>
    </xf>
    <xf numFmtId="0" fontId="18" fillId="57" borderId="88" xfId="1100" applyFont="1" applyFill="1" applyBorder="1" applyAlignment="1">
      <alignment horizontal="right" vertical="center"/>
    </xf>
    <xf numFmtId="0" fontId="18" fillId="57" borderId="25" xfId="1100" applyFont="1" applyFill="1" applyBorder="1" applyAlignment="1">
      <alignment horizontal="right" vertical="center"/>
    </xf>
    <xf numFmtId="0" fontId="18" fillId="57" borderId="69" xfId="1100" applyFont="1" applyFill="1" applyBorder="1" applyAlignment="1">
      <alignment horizontal="right" vertical="center"/>
    </xf>
    <xf numFmtId="0" fontId="83" fillId="0" borderId="88" xfId="1546" applyFont="1" applyBorder="1" applyAlignment="1">
      <alignment horizontal="right" vertical="center" wrapText="1"/>
    </xf>
    <xf numFmtId="0" fontId="83" fillId="0" borderId="25" xfId="1546" applyFont="1" applyBorder="1" applyAlignment="1">
      <alignment horizontal="right" vertical="center" wrapText="1"/>
    </xf>
    <xf numFmtId="0" fontId="18" fillId="58" borderId="42" xfId="0" applyFont="1" applyFill="1" applyBorder="1" applyAlignment="1">
      <alignment horizontal="center" vertical="center"/>
    </xf>
    <xf numFmtId="0" fontId="18" fillId="58" borderId="107" xfId="0" applyFont="1" applyFill="1" applyBorder="1" applyAlignment="1">
      <alignment horizontal="center" vertical="center"/>
    </xf>
    <xf numFmtId="0" fontId="18" fillId="57" borderId="88" xfId="0" applyFont="1" applyFill="1" applyBorder="1" applyAlignment="1">
      <alignment horizontal="right"/>
    </xf>
    <xf numFmtId="0" fontId="18" fillId="57" borderId="25" xfId="0" applyFont="1" applyFill="1" applyBorder="1" applyAlignment="1">
      <alignment horizontal="right"/>
    </xf>
    <xf numFmtId="0" fontId="18" fillId="57" borderId="26" xfId="0" applyFont="1" applyFill="1" applyBorder="1" applyAlignment="1">
      <alignment horizontal="right"/>
    </xf>
    <xf numFmtId="0" fontId="18" fillId="0" borderId="70" xfId="0" applyFont="1" applyFill="1" applyBorder="1" applyAlignment="1">
      <alignment horizontal="center" vertical="top"/>
    </xf>
    <xf numFmtId="0" fontId="18" fillId="57" borderId="87" xfId="0" applyFont="1" applyFill="1" applyBorder="1" applyAlignment="1">
      <alignment horizontal="right" vertical="center"/>
    </xf>
    <xf numFmtId="0" fontId="18" fillId="57" borderId="0" xfId="0" applyFont="1" applyFill="1" applyBorder="1" applyAlignment="1">
      <alignment horizontal="right" vertical="center"/>
    </xf>
    <xf numFmtId="0" fontId="18" fillId="57" borderId="48" xfId="0" applyFont="1" applyFill="1" applyBorder="1" applyAlignment="1">
      <alignment horizontal="right" vertical="center"/>
    </xf>
    <xf numFmtId="49" fontId="18" fillId="57" borderId="88" xfId="0" applyNumberFormat="1" applyFont="1" applyFill="1" applyBorder="1" applyAlignment="1">
      <alignment horizontal="right" vertical="center" wrapText="1"/>
    </xf>
    <xf numFmtId="49" fontId="18" fillId="57" borderId="25" xfId="0" applyNumberFormat="1" applyFont="1" applyFill="1" applyBorder="1" applyAlignment="1">
      <alignment horizontal="right" vertical="center" wrapText="1"/>
    </xf>
    <xf numFmtId="49" fontId="18" fillId="57" borderId="26" xfId="0" applyNumberFormat="1" applyFont="1" applyFill="1" applyBorder="1" applyAlignment="1">
      <alignment horizontal="right" vertical="center" wrapText="1"/>
    </xf>
    <xf numFmtId="0" fontId="18" fillId="57" borderId="106" xfId="0" applyFont="1" applyFill="1" applyBorder="1" applyAlignment="1">
      <alignment horizontal="right" vertical="center" wrapText="1"/>
    </xf>
    <xf numFmtId="0" fontId="18" fillId="57" borderId="91" xfId="0" applyFont="1" applyFill="1" applyBorder="1" applyAlignment="1">
      <alignment horizontal="right" vertical="center" wrapText="1"/>
    </xf>
    <xf numFmtId="0" fontId="18" fillId="57" borderId="45" xfId="0" applyFont="1" applyFill="1" applyBorder="1" applyAlignment="1">
      <alignment horizontal="right" vertical="center" wrapText="1"/>
    </xf>
    <xf numFmtId="0" fontId="83" fillId="57" borderId="67" xfId="0" applyFont="1" applyFill="1" applyBorder="1" applyAlignment="1">
      <alignment horizontal="right" vertical="top" wrapText="1"/>
    </xf>
    <xf numFmtId="0" fontId="83" fillId="57" borderId="25" xfId="0" applyFont="1" applyFill="1" applyBorder="1" applyAlignment="1">
      <alignment horizontal="right" vertical="top" wrapText="1"/>
    </xf>
    <xf numFmtId="0" fontId="83" fillId="57" borderId="26" xfId="0" applyFont="1" applyFill="1" applyBorder="1" applyAlignment="1">
      <alignment horizontal="right" vertical="top" wrapText="1"/>
    </xf>
    <xf numFmtId="0" fontId="83" fillId="0" borderId="26" xfId="1546" applyFont="1" applyBorder="1" applyAlignment="1">
      <alignment horizontal="right" vertical="center" wrapText="1"/>
    </xf>
    <xf numFmtId="0" fontId="17" fillId="0" borderId="46" xfId="0" applyNumberFormat="1" applyFont="1" applyFill="1" applyBorder="1" applyAlignment="1">
      <alignment horizontal="center" vertical="center"/>
    </xf>
    <xf numFmtId="0" fontId="17" fillId="0" borderId="47" xfId="0" applyNumberFormat="1" applyFont="1" applyFill="1" applyBorder="1" applyAlignment="1">
      <alignment horizontal="center" vertical="center"/>
    </xf>
    <xf numFmtId="0" fontId="83" fillId="57" borderId="88" xfId="0" applyFont="1" applyFill="1" applyBorder="1" applyAlignment="1">
      <alignment horizontal="right" vertical="center"/>
    </xf>
    <xf numFmtId="0" fontId="83" fillId="57" borderId="25" xfId="0" applyFont="1" applyFill="1" applyBorder="1" applyAlignment="1">
      <alignment horizontal="right" vertical="center"/>
    </xf>
    <xf numFmtId="0" fontId="83" fillId="57" borderId="26" xfId="0" applyFont="1" applyFill="1" applyBorder="1" applyAlignment="1">
      <alignment horizontal="right" vertical="center"/>
    </xf>
    <xf numFmtId="0" fontId="40" fillId="0" borderId="88" xfId="0" applyFont="1" applyFill="1" applyBorder="1" applyAlignment="1">
      <alignment horizontal="center" vertical="center" wrapText="1"/>
    </xf>
    <xf numFmtId="0" fontId="40" fillId="0" borderId="25" xfId="0" applyFont="1" applyFill="1" applyBorder="1" applyAlignment="1">
      <alignment horizontal="center" vertical="center" wrapText="1"/>
    </xf>
    <xf numFmtId="0" fontId="40" fillId="0" borderId="69" xfId="0" applyFont="1" applyFill="1" applyBorder="1" applyAlignment="1">
      <alignment horizontal="center" vertical="center" wrapText="1"/>
    </xf>
    <xf numFmtId="0" fontId="40" fillId="0" borderId="71" xfId="0" applyFont="1" applyFill="1" applyBorder="1" applyAlignment="1">
      <alignment horizontal="center" vertical="center" wrapText="1"/>
    </xf>
    <xf numFmtId="0" fontId="40" fillId="0" borderId="93" xfId="0" applyFont="1" applyFill="1" applyBorder="1" applyAlignment="1">
      <alignment horizontal="center" vertical="center" wrapText="1"/>
    </xf>
    <xf numFmtId="0" fontId="83" fillId="57" borderId="75" xfId="1476" applyFont="1" applyFill="1" applyBorder="1" applyAlignment="1">
      <alignment horizontal="right" vertical="center" wrapText="1"/>
    </xf>
    <xf numFmtId="0" fontId="83" fillId="57" borderId="0" xfId="1476" applyFont="1" applyFill="1" applyBorder="1" applyAlignment="1">
      <alignment horizontal="right" vertical="center" wrapText="1"/>
    </xf>
    <xf numFmtId="0" fontId="83" fillId="57" borderId="48" xfId="1476" applyFont="1" applyFill="1" applyBorder="1" applyAlignment="1">
      <alignment horizontal="right" vertical="center" wrapText="1"/>
    </xf>
    <xf numFmtId="0" fontId="18" fillId="57" borderId="88" xfId="0" applyFont="1" applyFill="1" applyBorder="1" applyAlignment="1">
      <alignment horizontal="right" vertical="top"/>
    </xf>
    <xf numFmtId="0" fontId="18" fillId="57" borderId="25" xfId="0" applyFont="1" applyFill="1" applyBorder="1" applyAlignment="1">
      <alignment horizontal="right" vertical="top"/>
    </xf>
    <xf numFmtId="0" fontId="18" fillId="57" borderId="26" xfId="0" applyFont="1" applyFill="1" applyBorder="1" applyAlignment="1">
      <alignment horizontal="right" vertical="top"/>
    </xf>
    <xf numFmtId="0" fontId="83" fillId="57" borderId="88" xfId="0" applyFont="1" applyFill="1" applyBorder="1" applyAlignment="1">
      <alignment horizontal="right" vertical="top" wrapText="1"/>
    </xf>
    <xf numFmtId="4" fontId="18" fillId="57" borderId="33" xfId="0" applyNumberFormat="1" applyFont="1" applyFill="1" applyBorder="1" applyAlignment="1">
      <alignment horizontal="right"/>
    </xf>
    <xf numFmtId="4" fontId="18" fillId="57" borderId="32" xfId="0" applyNumberFormat="1" applyFont="1" applyFill="1" applyBorder="1" applyAlignment="1">
      <alignment horizontal="right"/>
    </xf>
    <xf numFmtId="4" fontId="18" fillId="57" borderId="17" xfId="0" applyNumberFormat="1" applyFont="1" applyFill="1" applyBorder="1" applyAlignment="1">
      <alignment horizontal="right"/>
    </xf>
    <xf numFmtId="0" fontId="18" fillId="57" borderId="33" xfId="0" applyFont="1" applyFill="1" applyBorder="1" applyAlignment="1">
      <alignment horizontal="right"/>
    </xf>
    <xf numFmtId="0" fontId="18" fillId="57" borderId="32" xfId="0" applyFont="1" applyFill="1" applyBorder="1" applyAlignment="1">
      <alignment horizontal="right"/>
    </xf>
    <xf numFmtId="49" fontId="18" fillId="57" borderId="106" xfId="0" applyNumberFormat="1" applyFont="1" applyFill="1" applyBorder="1" applyAlignment="1">
      <alignment horizontal="right" vertical="top" wrapText="1"/>
    </xf>
    <xf numFmtId="49" fontId="18" fillId="57" borderId="91" xfId="0" applyNumberFormat="1" applyFont="1" applyFill="1" applyBorder="1" applyAlignment="1">
      <alignment horizontal="right" vertical="top" wrapText="1"/>
    </xf>
    <xf numFmtId="49" fontId="18" fillId="57" borderId="45" xfId="0" applyNumberFormat="1" applyFont="1" applyFill="1" applyBorder="1" applyAlignment="1">
      <alignment horizontal="right" vertical="top" wrapText="1"/>
    </xf>
    <xf numFmtId="0" fontId="87" fillId="0" borderId="100" xfId="0" applyFont="1" applyFill="1" applyBorder="1" applyAlignment="1">
      <alignment horizontal="center" vertical="center" wrapText="1"/>
    </xf>
    <xf numFmtId="0" fontId="87" fillId="0" borderId="41" xfId="0" applyFont="1" applyFill="1" applyBorder="1" applyAlignment="1">
      <alignment horizontal="center" vertical="center" wrapText="1"/>
    </xf>
    <xf numFmtId="0" fontId="87" fillId="0" borderId="92" xfId="0" applyFont="1" applyFill="1" applyBorder="1" applyAlignment="1">
      <alignment horizontal="center" vertical="center" wrapText="1"/>
    </xf>
    <xf numFmtId="0" fontId="87" fillId="0" borderId="87" xfId="0" applyFont="1" applyFill="1" applyBorder="1" applyAlignment="1">
      <alignment horizontal="center" vertical="center" wrapText="1"/>
    </xf>
    <xf numFmtId="0" fontId="87" fillId="0" borderId="0" xfId="0" applyFont="1" applyFill="1" applyBorder="1" applyAlignment="1">
      <alignment horizontal="center" vertical="center" wrapText="1"/>
    </xf>
    <xf numFmtId="0" fontId="87" fillId="0" borderId="136" xfId="0" applyFont="1" applyFill="1" applyBorder="1" applyAlignment="1">
      <alignment horizontal="center" vertical="center" wrapText="1"/>
    </xf>
    <xf numFmtId="0" fontId="87" fillId="0" borderId="89" xfId="0" applyFont="1" applyFill="1" applyBorder="1" applyAlignment="1">
      <alignment horizontal="center" vertical="center" wrapText="1"/>
    </xf>
    <xf numFmtId="0" fontId="87" fillId="0" borderId="42" xfId="0" applyFont="1" applyFill="1" applyBorder="1" applyAlignment="1">
      <alignment horizontal="center" vertical="center" wrapText="1"/>
    </xf>
    <xf numFmtId="0" fontId="87" fillId="0" borderId="107" xfId="0" applyFont="1" applyFill="1" applyBorder="1" applyAlignment="1">
      <alignment horizontal="center" vertical="center" wrapText="1"/>
    </xf>
    <xf numFmtId="0" fontId="18" fillId="54" borderId="130" xfId="47" applyNumberFormat="1" applyFont="1" applyFill="1" applyBorder="1" applyAlignment="1">
      <alignment horizontal="right" vertical="center" wrapText="1"/>
    </xf>
    <xf numFmtId="0" fontId="18" fillId="54" borderId="108" xfId="47" applyNumberFormat="1" applyFont="1" applyFill="1" applyBorder="1" applyAlignment="1">
      <alignment horizontal="right" vertical="center" wrapText="1"/>
    </xf>
    <xf numFmtId="0" fontId="18" fillId="54" borderId="109" xfId="47" applyNumberFormat="1" applyFont="1" applyFill="1" applyBorder="1" applyAlignment="1">
      <alignment horizontal="right" vertical="center" wrapText="1"/>
    </xf>
    <xf numFmtId="0" fontId="18" fillId="0" borderId="39" xfId="0" applyFont="1" applyFill="1" applyBorder="1" applyAlignment="1">
      <alignment horizontal="center" vertical="top" wrapText="1"/>
    </xf>
    <xf numFmtId="0" fontId="18" fillId="0" borderId="70" xfId="0" applyFont="1" applyFill="1" applyBorder="1" applyAlignment="1">
      <alignment horizontal="center" vertical="top" wrapText="1"/>
    </xf>
    <xf numFmtId="0" fontId="18" fillId="54" borderId="130" xfId="0" applyFont="1" applyFill="1" applyBorder="1" applyAlignment="1">
      <alignment horizontal="right" vertical="center"/>
    </xf>
    <xf numFmtId="0" fontId="18" fillId="54" borderId="108" xfId="0" applyFont="1" applyFill="1" applyBorder="1" applyAlignment="1">
      <alignment horizontal="right" vertical="center"/>
    </xf>
    <xf numFmtId="0" fontId="18" fillId="54" borderId="109" xfId="0" applyFont="1" applyFill="1" applyBorder="1" applyAlignment="1">
      <alignment horizontal="right" vertical="center"/>
    </xf>
    <xf numFmtId="0" fontId="17" fillId="0" borderId="74" xfId="0" applyFont="1" applyBorder="1" applyAlignment="1">
      <alignment horizontal="center"/>
    </xf>
    <xf numFmtId="0" fontId="17" fillId="0" borderId="70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8" fillId="0" borderId="74" xfId="0" applyNumberFormat="1" applyFont="1" applyFill="1" applyBorder="1" applyAlignment="1">
      <alignment horizontal="center" vertical="top"/>
    </xf>
    <xf numFmtId="0" fontId="18" fillId="0" borderId="70" xfId="0" applyNumberFormat="1" applyFont="1" applyFill="1" applyBorder="1" applyAlignment="1">
      <alignment horizontal="center" vertical="top"/>
    </xf>
    <xf numFmtId="0" fontId="40" fillId="0" borderId="38" xfId="0" applyNumberFormat="1" applyFont="1" applyFill="1" applyBorder="1" applyAlignment="1">
      <alignment horizontal="center" vertical="center" wrapText="1"/>
    </xf>
    <xf numFmtId="0" fontId="40" fillId="0" borderId="51" xfId="0" applyNumberFormat="1" applyFont="1" applyFill="1" applyBorder="1" applyAlignment="1">
      <alignment horizontal="center" vertical="center" wrapText="1"/>
    </xf>
    <xf numFmtId="0" fontId="40" fillId="0" borderId="90" xfId="0" applyFont="1" applyFill="1" applyBorder="1" applyAlignment="1">
      <alignment horizontal="center" vertical="center" wrapText="1"/>
    </xf>
    <xf numFmtId="0" fontId="40" fillId="0" borderId="91" xfId="0" applyFont="1" applyFill="1" applyBorder="1" applyAlignment="1">
      <alignment horizontal="center" vertical="center" wrapText="1"/>
    </xf>
    <xf numFmtId="0" fontId="40" fillId="0" borderId="38" xfId="0" applyFont="1" applyFill="1" applyBorder="1" applyAlignment="1">
      <alignment horizontal="center" vertical="center" wrapText="1"/>
    </xf>
    <xf numFmtId="0" fontId="40" fillId="0" borderId="51" xfId="0" applyFont="1" applyFill="1" applyBorder="1" applyAlignment="1">
      <alignment horizontal="center" vertical="center" wrapText="1"/>
    </xf>
    <xf numFmtId="0" fontId="40" fillId="0" borderId="41" xfId="0" applyFont="1" applyFill="1" applyBorder="1" applyAlignment="1">
      <alignment horizontal="center" vertical="center" wrapText="1"/>
    </xf>
    <xf numFmtId="0" fontId="40" fillId="0" borderId="92" xfId="0" applyFont="1" applyFill="1" applyBorder="1" applyAlignment="1">
      <alignment horizontal="center" vertical="center" wrapText="1"/>
    </xf>
    <xf numFmtId="0" fontId="18" fillId="0" borderId="54" xfId="0" applyFont="1" applyFill="1" applyBorder="1" applyAlignment="1">
      <alignment horizontal="center" vertical="top"/>
    </xf>
    <xf numFmtId="0" fontId="18" fillId="0" borderId="48" xfId="0" applyFont="1" applyFill="1" applyBorder="1" applyAlignment="1">
      <alignment horizontal="center" vertical="top"/>
    </xf>
    <xf numFmtId="0" fontId="18" fillId="0" borderId="43" xfId="0" applyFont="1" applyFill="1" applyBorder="1" applyAlignment="1">
      <alignment horizontal="center" vertical="top"/>
    </xf>
    <xf numFmtId="0" fontId="18" fillId="0" borderId="74" xfId="0" applyNumberFormat="1" applyFont="1" applyFill="1" applyBorder="1" applyAlignment="1">
      <alignment horizontal="center" vertical="center"/>
    </xf>
    <xf numFmtId="0" fontId="18" fillId="0" borderId="70" xfId="0" applyNumberFormat="1" applyFont="1" applyFill="1" applyBorder="1" applyAlignment="1">
      <alignment horizontal="center" vertical="center"/>
    </xf>
    <xf numFmtId="0" fontId="18" fillId="57" borderId="88" xfId="1441" applyFont="1" applyFill="1" applyBorder="1" applyAlignment="1">
      <alignment horizontal="right" vertical="center"/>
    </xf>
    <xf numFmtId="0" fontId="18" fillId="57" borderId="25" xfId="1441" applyFont="1" applyFill="1" applyBorder="1" applyAlignment="1">
      <alignment horizontal="right" vertical="center"/>
    </xf>
    <xf numFmtId="0" fontId="18" fillId="57" borderId="26" xfId="1441" applyFont="1" applyFill="1" applyBorder="1" applyAlignment="1">
      <alignment horizontal="right" vertical="center"/>
    </xf>
    <xf numFmtId="0" fontId="0" fillId="0" borderId="0" xfId="0" applyFill="1" applyAlignment="1">
      <alignment horizontal="center"/>
    </xf>
    <xf numFmtId="4" fontId="17" fillId="0" borderId="48" xfId="0" applyNumberFormat="1" applyFont="1" applyFill="1" applyBorder="1" applyAlignment="1">
      <alignment horizontal="center" vertical="center"/>
    </xf>
    <xf numFmtId="4" fontId="93" fillId="0" borderId="16" xfId="59" applyNumberFormat="1" applyFont="1" applyFill="1" applyBorder="1" applyAlignment="1">
      <alignment horizontal="center" vertical="center" wrapText="1"/>
    </xf>
    <xf numFmtId="0" fontId="17" fillId="0" borderId="91" xfId="0" applyNumberFormat="1" applyFont="1" applyFill="1" applyBorder="1" applyAlignment="1">
      <alignment horizontal="center" vertical="center"/>
    </xf>
    <xf numFmtId="0" fontId="17" fillId="0" borderId="157" xfId="0" applyFont="1" applyFill="1" applyBorder="1" applyAlignment="1">
      <alignment horizontal="center" vertical="center" wrapText="1"/>
    </xf>
    <xf numFmtId="4" fontId="92" fillId="57" borderId="71" xfId="0" applyNumberFormat="1" applyFont="1" applyFill="1" applyBorder="1" applyAlignment="1">
      <alignment horizontal="center" vertical="center"/>
    </xf>
    <xf numFmtId="4" fontId="92" fillId="57" borderId="11" xfId="0" applyNumberFormat="1" applyFont="1" applyFill="1" applyBorder="1" applyAlignment="1">
      <alignment horizontal="left" vertical="center" wrapText="1"/>
    </xf>
    <xf numFmtId="0" fontId="93" fillId="24" borderId="36" xfId="0" applyFont="1" applyFill="1" applyBorder="1" applyAlignment="1">
      <alignment horizontal="center" vertical="center"/>
    </xf>
    <xf numFmtId="4" fontId="93" fillId="24" borderId="18" xfId="0" applyNumberFormat="1" applyFont="1" applyFill="1" applyBorder="1" applyAlignment="1">
      <alignment horizontal="left" vertical="center" wrapText="1"/>
    </xf>
    <xf numFmtId="4" fontId="92" fillId="24" borderId="18" xfId="0" applyNumberFormat="1" applyFont="1" applyFill="1" applyBorder="1" applyAlignment="1">
      <alignment horizontal="center" vertical="center"/>
    </xf>
    <xf numFmtId="4" fontId="92" fillId="24" borderId="19" xfId="0" applyNumberFormat="1" applyFont="1" applyFill="1" applyBorder="1" applyAlignment="1">
      <alignment horizontal="center" vertical="center"/>
    </xf>
    <xf numFmtId="0" fontId="17" fillId="57" borderId="77" xfId="0" applyFont="1" applyFill="1" applyBorder="1"/>
    <xf numFmtId="0" fontId="17" fillId="57" borderId="11" xfId="0" applyFont="1" applyFill="1" applyBorder="1"/>
    <xf numFmtId="4" fontId="93" fillId="24" borderId="18" xfId="0" applyNumberFormat="1" applyFont="1" applyFill="1" applyBorder="1" applyAlignment="1">
      <alignment horizontal="center" vertical="center"/>
    </xf>
    <xf numFmtId="4" fontId="93" fillId="24" borderId="19" xfId="0" applyNumberFormat="1" applyFont="1" applyFill="1" applyBorder="1" applyAlignment="1">
      <alignment horizontal="center" vertical="center"/>
    </xf>
    <xf numFmtId="4" fontId="93" fillId="57" borderId="15" xfId="0" applyNumberFormat="1" applyFont="1" applyFill="1" applyBorder="1" applyAlignment="1">
      <alignment horizontal="center" vertical="center"/>
    </xf>
    <xf numFmtId="4" fontId="93" fillId="57" borderId="11" xfId="0" applyNumberFormat="1" applyFont="1" applyFill="1" applyBorder="1" applyAlignment="1">
      <alignment horizontal="center" vertical="center"/>
    </xf>
    <xf numFmtId="0" fontId="93" fillId="57" borderId="35" xfId="0" applyFont="1" applyFill="1" applyBorder="1" applyAlignment="1">
      <alignment horizontal="center" vertical="center"/>
    </xf>
    <xf numFmtId="4" fontId="92" fillId="24" borderId="36" xfId="0" applyNumberFormat="1" applyFont="1" applyFill="1" applyBorder="1" applyAlignment="1">
      <alignment horizontal="center" vertical="center"/>
    </xf>
  </cellXfs>
  <cellStyles count="2495">
    <cellStyle name="_BofQ_Grodziec_04_08_04_final" xfId="65"/>
    <cellStyle name="_BofQ_II_PIOTRKOW_BY_PASS_09_08_04" xfId="66"/>
    <cellStyle name="_BofQ_II_PIOTRKOW_BY_PASS_30_07_04" xfId="67"/>
    <cellStyle name="_BofQA2_E_S_04_04_04_OFFER" xfId="68"/>
    <cellStyle name="_BoQ_ Traffic Safety_A4_23_08_04" xfId="69"/>
    <cellStyle name="_BoQ_ Traffic Safety_A4_23_08_04_Raport_02_06_2009" xfId="70"/>
    <cellStyle name="_PERSONAL" xfId="1"/>
    <cellStyle name="_PERSONAL_1" xfId="2"/>
    <cellStyle name="_PERSONAL_1__BofQ_elblag-kalsk_17_06_08_Mosty" xfId="71"/>
    <cellStyle name="_PERSONAL_1__BofQ_TS_30_09_08_D_M_Final" xfId="72"/>
    <cellStyle name="_PERSONAL_1_3. roboty inżynieryjne i oua - kosztorys ofertowy" xfId="73"/>
    <cellStyle name="_PERSONAL_1_A4 Inwest polskie IIpopr" xfId="74"/>
    <cellStyle name="_PERSONAL_1_A4 Inwest polskie IIpopr_Przedmiar - Elektroprojekt" xfId="75"/>
    <cellStyle name="_PERSONAL_1_A4 Inwest polskie IIpopr_Przedmiar - Elektroprojekt_BofQ A4-S19  Drogi_02_12_2009 porównane" xfId="76"/>
    <cellStyle name="_PERSONAL_1_A4 Inwest polskie IIpopr_Przedmiar - Elektroprojekt_BoQ_A1-Pyrzowice-Piekary_2009_03_10w_95" xfId="77"/>
    <cellStyle name="_PERSONAL_1_A4 Inwest polskie IIpopr_Przedmiar - Elektroprojekt_BoQ_DW 124_CHOJNA 24.02.2011" xfId="78"/>
    <cellStyle name="_PERSONAL_1_A4 Inwest polskie IIpopr_Przedmiar - Elektroprojekt_BoQ_DW765_Chmielnik_05_01_2011_2" xfId="79"/>
    <cellStyle name="_PERSONAL_1_A4 Inwest polskie IIpopr_Przedmiar - Elektroprojekt_BoQ_OBW_GD_Drogi" xfId="80"/>
    <cellStyle name="_PERSONAL_1_A4 Inwest polskie IIpopr_Przedmiar - Elektroprojekt_kosztorys 04.03.2010" xfId="81"/>
    <cellStyle name="_PERSONAL_1_A4 Inwest polskie IIpopr_Przedmiar - Elektroprojekt_Wycena_EŁK_01_08_17" xfId="82"/>
    <cellStyle name="_PERSONAL_1_A4 Inwest polskie IIpopr_PRZEDMIAR - szczegółowy" xfId="83"/>
    <cellStyle name="_PERSONAL_1_A4 Inwest polskie IIpopr_PRZEDMIAR - szczegółowy_BofQ A4-S19  Drogi_02_12_2009 porównane" xfId="84"/>
    <cellStyle name="_PERSONAL_1_A4 Inwest polskie IIpopr_PRZEDMIAR - szczegółowy_BoQ_A1-Pyrzowice-Piekary_2009_03_10w_95" xfId="85"/>
    <cellStyle name="_PERSONAL_1_A4 Inwest polskie IIpopr_PRZEDMIAR - szczegółowy_BoQ_OBW_GD_Drogi" xfId="86"/>
    <cellStyle name="_PERSONAL_1_A4 Inwest polskie IIpopr_PRZEDMIAR - szczegółowy_S-5 obw.Rawicza drogi" xfId="87"/>
    <cellStyle name="_PERSONAL_1_A4 Inwest polskie IIpopr_PRZEDMIAR - szczegółowy_Wycena_EŁK_01_08_17" xfId="88"/>
    <cellStyle name="_PERSONAL_1_A4 Inwest polskie IIpopr_PRZEDMIAR - zagreg." xfId="89"/>
    <cellStyle name="_PERSONAL_1_A4 Krzyż-Dębica-Wycena-Drogi-2010-02-17" xfId="90"/>
    <cellStyle name="_PERSONAL_1_A4 Opatkowice TER_2008_02_19 Final" xfId="91"/>
    <cellStyle name="_PERSONAL_1_B&amp;Q DK 10 Etap I_23_01_2007_D_Final" xfId="92"/>
    <cellStyle name="_PERSONAL_1_B&amp;Q DK 10 Etap I_23_01_2007_D_Final_BofQ A4-S19  Drogi_02_12_2009 porównane" xfId="93"/>
    <cellStyle name="_PERSONAL_1_B&amp;Q DK 10 Etap I_23_01_2007_D_Final_BoQ_DW 124_CHOJNA 24.02.2011" xfId="94"/>
    <cellStyle name="_PERSONAL_1_B&amp;Q DK 10 Etap I_23_01_2007_D_Final_BoQ_DW765_Chmielnik_05_01_2011_2" xfId="95"/>
    <cellStyle name="_PERSONAL_1_B&amp;Q DK 10 Etap I_23_01_2007_D_Final_BoQ_OBW_GD_Drogi" xfId="96"/>
    <cellStyle name="_PERSONAL_1_B&amp;Q DK 10 Etap I_23_01_2007_D_Final_kosztorys 04.03.2010" xfId="97"/>
    <cellStyle name="_PERSONAL_1_B&amp;Q DK 10 Etap I_23_01_2007_D_Final_Wycena_EŁK_01_08_17" xfId="98"/>
    <cellStyle name="_PERSONAL_1_BofQ DK 60 obw.Raciąża Drogi_24_06_2008" xfId="99"/>
    <cellStyle name="_PERSONAL_1_BofQ_16_01_2009_Krasnik_Drogi_PreMaster" xfId="100"/>
    <cellStyle name="_PERSONAL_1_BofQ_A4_Wielicka_D_07_12_2006_Pre_2" xfId="101"/>
    <cellStyle name="_PERSONAL_1_BofQ_A4_Wielicka_D_07_12_2006_Pre_2_BoQ_A1-Pyrzowice-Piekary_2009_03_10w_95" xfId="102"/>
    <cellStyle name="_PERSONAL_1_BofQ_A4_Wielicka_D_07_12_2006_Pre_2_BoQ_OBW_GD_Drogi" xfId="103"/>
    <cellStyle name="_PERSONAL_1_BofQ_A4_Wielicka_D_07_12_2006_Pre_2_Raport_02_06_2009" xfId="104"/>
    <cellStyle name="_PERSONAL_1_BofQ_ABC_NSGO_Draft" xfId="105"/>
    <cellStyle name="_PERSONAL_1_BofQ_ABC_NSGO_Draft_BoQ_A1-Pyrzowice-Piekary_2009_03_10w_95" xfId="106"/>
    <cellStyle name="_PERSONAL_1_BofQ_ABC_NSGO_Draft_BoQ_OBW_GD_Drogi" xfId="107"/>
    <cellStyle name="_PERSONAL_1_BofQ_ABC_NSGO_Draft_Raport_02_06_2009" xfId="108"/>
    <cellStyle name="_PERSONAL_1_BofQ_ABC_NSGO_New" xfId="109"/>
    <cellStyle name="_PERSONAL_1_BofQ_ABC_NSGO_New_BoQ_A1-Pyrzowice-Piekary_2009_03_10w_95" xfId="110"/>
    <cellStyle name="_PERSONAL_1_BofQ_ABC_NSGO_New_BoQ_OBW_GD_Drogi" xfId="111"/>
    <cellStyle name="_PERSONAL_1_BofQ_ABC_NSGO_New_Raport_02_06_2009" xfId="112"/>
    <cellStyle name="_PERSONAL_1_BofQ_Grabiszynska_04_07_2005_v1_Pre_Bickhardt_2" xfId="113"/>
    <cellStyle name="_PERSONAL_1_BofQ_Grabiszynska_04_07_2005_v1_Pre_Bickhardt_2_Final" xfId="114"/>
    <cellStyle name="_PERSONAL_1_BofQ_KAM_GORA_28_10_03" xfId="115"/>
    <cellStyle name="_PERSONAL_1_BofQ_KAMIENNA_GORA_28_11_2003-cash" xfId="116"/>
    <cellStyle name="_PERSONAL_1_BofQ_Murck_04_06_2007_Final" xfId="117"/>
    <cellStyle name="_PERSONAL_1_BofQ_Murck_04_06_2007_Final_BoQ_A1-Pyrzowice-Piekary_2009_03_10w_95" xfId="118"/>
    <cellStyle name="_PERSONAL_1_BofQ_Murck_04_06_2007_Final_BoQ_OBW_GD_Drogi" xfId="119"/>
    <cellStyle name="_PERSONAL_1_BofQ_Murck_04_06_2007_Final_Raport_02_06_2009" xfId="120"/>
    <cellStyle name="_PERSONAL_1_BofQ_S3_Drogi odc_III_09_07_2007_Final" xfId="121"/>
    <cellStyle name="_PERSONAL_1_BofQ_S3_Drogi odc_III_09_07_2007_Final_BoQ_A1-Pyrzowice-Piekary_2009_03_10w_95" xfId="122"/>
    <cellStyle name="_PERSONAL_1_BofQ_S3_Drogi odc_III_09_07_2007_Final_BoQ_OBW_GD_Drogi" xfId="123"/>
    <cellStyle name="_PERSONAL_1_BofQ_S3_Drogi odc_III_09_07_2007_Final_Raport_02_06_2009" xfId="124"/>
    <cellStyle name="_PERSONAL_1_BofQ_S3_Drogi_07_06_2007_Pre_Final" xfId="125"/>
    <cellStyle name="_PERSONAL_1_BofQ_Srem_24_03_05_B_2" xfId="126"/>
    <cellStyle name="_PERSONAL_1_BofQ_ZGORZELEC 352_26_05_2003_Final" xfId="127"/>
    <cellStyle name="_PERSONAL_1_BofQ_ZGORZELEC 352_26_05_2003_Final_A4 Opatkowice TER_2008_02_19 Final" xfId="128"/>
    <cellStyle name="_PERSONAL_1_BofQ_ZGORZELEC 352_26_05_2003_Final_BofQ_16_01_2009_Krasnik_Drogi_PreMaster" xfId="129"/>
    <cellStyle name="_PERSONAL_1_BofQ_ZGORZELEC 352_26_05_2003_Final_BofQ_A4_Wielicka_D_07_12_2006_Pre_2" xfId="130"/>
    <cellStyle name="_PERSONAL_1_BofQ_ZGORZELEC 352_26_05_2003_Final_BofQ_A4_Wielicka_D_07_12_2006_Pre_2_BoQ_A1-Pyrzowice-Piekary_2009_03_10w_95" xfId="131"/>
    <cellStyle name="_PERSONAL_1_BofQ_ZGORZELEC 352_26_05_2003_Final_BofQ_A4_Wielicka_D_07_12_2006_Pre_2_BoQ_OBW_GD_Drogi" xfId="132"/>
    <cellStyle name="_PERSONAL_1_BofQ_ZGORZELEC 352_26_05_2003_Final_BofQ_A4_Wielicka_D_07_12_2006_Pre_2_Raport_02_06_2009" xfId="133"/>
    <cellStyle name="_PERSONAL_1_BofQ_ZGORZELEC 352_26_05_2003_Final_BofQ_ABC_NSGO_Draft" xfId="134"/>
    <cellStyle name="_PERSONAL_1_BofQ_ZGORZELEC 352_26_05_2003_Final_BofQ_ABC_NSGO_Draft_BoQ_A1-Pyrzowice-Piekary_2009_03_10w_95" xfId="135"/>
    <cellStyle name="_PERSONAL_1_BofQ_ZGORZELEC 352_26_05_2003_Final_BofQ_ABC_NSGO_Draft_BoQ_OBW_GD_Drogi" xfId="136"/>
    <cellStyle name="_PERSONAL_1_BofQ_ZGORZELEC 352_26_05_2003_Final_BofQ_ABC_NSGO_Draft_Raport_02_06_2009" xfId="137"/>
    <cellStyle name="_PERSONAL_1_BofQ_ZGORZELEC 352_26_05_2003_Final_BofQ_ABC_NSGO_New" xfId="138"/>
    <cellStyle name="_PERSONAL_1_BofQ_ZGORZELEC 352_26_05_2003_Final_BofQ_ABC_NSGO_New_BoQ_A1-Pyrzowice-Piekary_2009_03_10w_95" xfId="139"/>
    <cellStyle name="_PERSONAL_1_BofQ_ZGORZELEC 352_26_05_2003_Final_BofQ_ABC_NSGO_New_BoQ_OBW_GD_Drogi" xfId="140"/>
    <cellStyle name="_PERSONAL_1_BofQ_ZGORZELEC 352_26_05_2003_Final_BofQ_ABC_NSGO_New_Raport_02_06_2009" xfId="141"/>
    <cellStyle name="_PERSONAL_1_BofQ_ZGORZELEC 352_26_05_2003_Final_BofQ_Grabiszynska_04_07_2005_v1_Pre_Bickhardt_2" xfId="142"/>
    <cellStyle name="_PERSONAL_1_BofQ_ZGORZELEC 352_26_05_2003_Final_BofQ_Grabiszynska_04_07_2005_v1_Pre_Bickhardt_2_Final" xfId="143"/>
    <cellStyle name="_PERSONAL_1_BofQ_ZGORZELEC 352_26_05_2003_Final_BofQ_S3_Drogi odc_III_09_07_2007_Final" xfId="144"/>
    <cellStyle name="_PERSONAL_1_BofQ_ZGORZELEC 352_26_05_2003_Final_BofQ_S3_Drogi odc_III_09_07_2007_Final_BoQ_A1-Pyrzowice-Piekary_2009_03_10w_95" xfId="145"/>
    <cellStyle name="_PERSONAL_1_BofQ_ZGORZELEC 352_26_05_2003_Final_BofQ_S3_Drogi odc_III_09_07_2007_Final_BoQ_OBW_GD_Drogi" xfId="146"/>
    <cellStyle name="_PERSONAL_1_BofQ_ZGORZELEC 352_26_05_2003_Final_BofQ_S3_Drogi odc_III_09_07_2007_Final_Raport_02_06_2009" xfId="147"/>
    <cellStyle name="_PERSONAL_1_BofQ_ZGORZELEC 352_26_05_2003_Final_BofQ_S3_Drogi_07_06_2007_Pre_Final" xfId="148"/>
    <cellStyle name="_PERSONAL_1_BofQ_ZGORZELEC 352_26_05_2003_Final_BofQ_Srem_24_03_05_B_2" xfId="149"/>
    <cellStyle name="_PERSONAL_1_BofQ_ZGORZELEC 352_26_05_2003_Final_BofQ_Zittau_01_07" xfId="150"/>
    <cellStyle name="_PERSONAL_1_BofQ_ZGORZELEC 352_26_05_2003_Final_BoQ_A1-Pyrzowice-Piekary_2009_03_10w_95" xfId="151"/>
    <cellStyle name="_PERSONAL_1_BofQ_ZGORZELEC 352_26_05_2003_Final_BoQ_A4_Debica_18_02_2010_1" xfId="152"/>
    <cellStyle name="_PERSONAL_1_BofQ_ZGORZELEC 352_26_05_2003_Final_BoQ_OBW_GD_Drogi" xfId="153"/>
    <cellStyle name="_PERSONAL_1_BofQ_ZGORZELEC 352_26_05_2003_Final_BoQ_Stargard_II_18_07_2008" xfId="154"/>
    <cellStyle name="_PERSONAL_1_BofQ_ZGORZELEC 352_26_05_2003_Final_BoQ_Stargard_II_18_07_2008_BofQ A4-S19  Drogi_02_12_2009 porównane" xfId="155"/>
    <cellStyle name="_PERSONAL_1_BofQ_ZGORZELEC 352_26_05_2003_Final_BoQ_Stargard_II_18_07_2008_BoQ_OBW_GD_Drogi" xfId="156"/>
    <cellStyle name="_PERSONAL_1_BofQ_ZGORZELEC 352_26_05_2003_Final_BoQ_Stargard_II_18_07_2008_Wycena_EŁK_01_08_17" xfId="157"/>
    <cellStyle name="_PERSONAL_1_BofQ_ZGORZELEC 352_26_05_2003_Final_Droga_Z1_Z2_01_02_2008" xfId="158"/>
    <cellStyle name="_PERSONAL_1_BofQ_ZGORZELEC 352_26_05_2003_Final_Droga_Z1_Z2_25_03_2008_Final" xfId="159"/>
    <cellStyle name="_PERSONAL_1_BofQ_ZGORZELEC 352_26_05_2003_Final_DTS_Z1_Drogi_Mosty_17_01_2008" xfId="160"/>
    <cellStyle name="_PERSONAL_1_BofQ_ZGORZELEC 352_26_05_2003_Final_DTS_Z2_Mosty_14_01_2008" xfId="161"/>
    <cellStyle name="_PERSONAL_1_BofQ_ZGORZELEC 352_26_05_2003_Final_DTS_Z2_Mosty_14_01_2008_BoQ_A1-Pyrzowice-Piekary_2009_03_10w_95" xfId="162"/>
    <cellStyle name="_PERSONAL_1_BofQ_ZGORZELEC 352_26_05_2003_Final_DTS_Z2_Mosty_14_01_2008_BoQ_OBW_GD_Drogi" xfId="163"/>
    <cellStyle name="_PERSONAL_1_BofQ_ZGORZELEC 352_26_05_2003_Final_DTS_Z2_Mosty_14_01_2008_Raport_02_06_2009" xfId="164"/>
    <cellStyle name="_PERSONAL_1_BofQ_ZGORZELEC 352_26_05_2003_Final_Kosztorys" xfId="165"/>
    <cellStyle name="_PERSONAL_1_BofQ_ZGORZELEC 352_26_05_2003_Final_Kruszywa" xfId="166"/>
    <cellStyle name="_PERSONAL_1_BofQ_ZGORZELEC 352_26_05_2003_Final_Mosty Chorzele10_06_2008bis" xfId="167"/>
    <cellStyle name="_PERSONAL_1_BofQ_ZGORZELEC 352_26_05_2003_Final_Mosty Chorzele10_06_2008bis_BofQ A4-S19  Drogi_02_12_2009 porównane" xfId="168"/>
    <cellStyle name="_PERSONAL_1_BofQ_ZGORZELEC 352_26_05_2003_Final_Mosty Chorzele10_06_2008bis_BoQ_OBW_GD_Drogi" xfId="169"/>
    <cellStyle name="_PERSONAL_1_BofQ_ZGORZELEC 352_26_05_2003_Final_Mosty Chorzele10_06_2008bis_Wycena_EŁK_01_08_17" xfId="170"/>
    <cellStyle name="_PERSONAL_1_BofQ_ZGORZELEC 352_26_05_2003_Final_Mosty DTS_15_02_2008" xfId="171"/>
    <cellStyle name="_PERSONAL_1_BofQ_ZGORZELEC 352_26_05_2003_Final_Mosty DTS_15_02_2008_BoQ_A1-Pyrzowice-Piekary_2009_03_10w_95" xfId="172"/>
    <cellStyle name="_PERSONAL_1_BofQ_ZGORZELEC 352_26_05_2003_Final_Mosty DTS_15_02_2008_BoQ_OBW_GD_Drogi" xfId="173"/>
    <cellStyle name="_PERSONAL_1_BofQ_ZGORZELEC 352_26_05_2003_Final_Mosty DTS_15_02_2008_Raport_02_06_2009" xfId="174"/>
    <cellStyle name="_PERSONAL_1_BofQ_ZGORZELEC 352_26_05_2003_Final_Mosty DTS_25_03_2008_Final" xfId="175"/>
    <cellStyle name="_PERSONAL_1_BofQ_ZGORZELEC 352_26_05_2003_Final_Mosty DTS_25_03_2008_Final_BoQ_A1-Pyrzowice-Piekary_2009_03_10w_95" xfId="176"/>
    <cellStyle name="_PERSONAL_1_BofQ_ZGORZELEC 352_26_05_2003_Final_Mosty DTS_25_03_2008_Final_BoQ_OBW_GD_Drogi" xfId="177"/>
    <cellStyle name="_PERSONAL_1_BofQ_ZGORZELEC 352_26_05_2003_Final_Mosty DTS_25_03_2008_Final_Raport_02_06_2009" xfId="178"/>
    <cellStyle name="_PERSONAL_1_BofQ_ZGORZELEC 352_26_05_2003_Final_OBW_GD-moje.RA" xfId="179"/>
    <cellStyle name="_PERSONAL_1_BofQ_ZGORZELEC 352_26_05_2003_Final_Raport_02_06_2009" xfId="180"/>
    <cellStyle name="_PERSONAL_1_BofQ_ZGORZELEC 352_26_05_2003_Final_Raport_Baza_Spr" xfId="181"/>
    <cellStyle name="_PERSONAL_1_BofQ_ZGORZELEC 352_26_05_2003_Final_Raport_Baza_Spr_BoQ_A1-Pyrzowice-Piekary_2009_03_10w_95" xfId="182"/>
    <cellStyle name="_PERSONAL_1_BofQ_ZGORZELEC 352_26_05_2003_Final_Raport_Baza_Spr_BoQ_OBW_GD_Drogi" xfId="183"/>
    <cellStyle name="_PERSONAL_1_BofQ_ZGORZELEC 352_26_05_2003_Final_Raport_Baza_Spr_Raport_02_06_2009" xfId="184"/>
    <cellStyle name="_PERSONAL_1_BofQ_ZGORZELEC 352_26_05_2003_Final_tabela - nasypy" xfId="185"/>
    <cellStyle name="_PERSONAL_1_BofQ_ZGORZELEC 352_26_05_2003_Final_Total_D_M_p_30_10_2008_Final" xfId="186"/>
    <cellStyle name="_PERSONAL_1_BofQ_ZGORZELEC 352_26_05_2003_Final_Total_D_M_p02.10.08" xfId="187"/>
    <cellStyle name="_PERSONAL_1_BofQ_ZGORZELEC 352_26_05_2003_Final_Total_M_09_12_2008_Pre_Final" xfId="188"/>
    <cellStyle name="_PERSONAL_1_BofQ_ZGORZELEC 352_26_05_2003_Final_Total_M_2009_10_12_Pre" xfId="189"/>
    <cellStyle name="_PERSONAL_1_BofQ_ZGORZELEC 352_26_05_2003_Final_Total_M_25_07_2007" xfId="190"/>
    <cellStyle name="_PERSONAL_1_BofQ_ZGORZELEC 352_26_05_2003_Final_Wrocław_BŁD_Wycena_2009_05_07" xfId="191"/>
    <cellStyle name="_PERSONAL_1_BofQ_ZGORZELEC 352_26_05_2003_Final_Wycena 19_06_2008_Etap_1_Final" xfId="192"/>
    <cellStyle name="_PERSONAL_1_BofQ_ZGORZELEC 352_26_05_2003_Final_Wycena 2008-10-13Final" xfId="193"/>
    <cellStyle name="_PERSONAL_1_BofQ_ZGORZELEC 352_26_05_2003_Final_Wycena 2008-11-13final" xfId="194"/>
    <cellStyle name="_PERSONAL_1_BofQ_ZGORZELEC 352_26_05_2003_Final_Wycena Malobadzka 10_11_09_Pre" xfId="195"/>
    <cellStyle name="_PERSONAL_1_BofQ_ZGORZELEC 352_26_05_2003_Final_Wycena_14_07_2008_Final" xfId="196"/>
    <cellStyle name="_PERSONAL_1_BofQ_ZGORZELEC 352_26_05_2003_Final_Wycena_25_03_2009" xfId="197"/>
    <cellStyle name="_PERSONAL_1_BofQ_ZGORZELEC 352_26_05_2003_Final_Wycena_EŁK_01_08_17" xfId="198"/>
    <cellStyle name="_PERSONAL_1_BofQ_ZGORZELEC 352_26_05_2003_Final_wycena-2009-01-07" xfId="199"/>
    <cellStyle name="_PERSONAL_1_BofQ_ZGORZELEC 352_26_05_2003_Final_wycena-2009-01-26_Final" xfId="200"/>
    <cellStyle name="_PERSONAL_1_BofQ_ZGORZELEC 352_26_05_2003_Final_Wycena-Kędzierzyn_24_04_2008" xfId="201"/>
    <cellStyle name="_PERSONAL_1_BofQ_ZGORZELEC 352_26_05_2003_Final_Wycena-Kędzierzyn_24_04_2008_BoQ_A1-Pyrzowice-Piekary_2009_03_10w_95" xfId="202"/>
    <cellStyle name="_PERSONAL_1_BofQ_ZGORZELEC 352_26_05_2003_Final_Wycena-Kędzierzyn_24_04_2008_BoQ_OBW_GD_Drogi" xfId="203"/>
    <cellStyle name="_PERSONAL_1_BofQ_ZGORZELEC 352_26_05_2003_Final_Wycena-Kędzierzyn_24_04_2008_Raport_02_06_2009" xfId="204"/>
    <cellStyle name="_PERSONAL_1_BofQ_ZGORZELEC 352_26_05_2003_Final_Wycena-Kędzierzyn_29_04_2008_PRE" xfId="205"/>
    <cellStyle name="_PERSONAL_1_BofQ_ZGORZELEC 352_26_05_2003_Final_Wycena-Kędzierzyn_29_04_2008_PRE_BoQ_A1-Pyrzowice-Piekary_2009_03_10w_95" xfId="206"/>
    <cellStyle name="_PERSONAL_1_BofQ_ZGORZELEC 352_26_05_2003_Final_Wycena-Kędzierzyn_29_04_2008_PRE_BoQ_OBW_GD_Drogi" xfId="207"/>
    <cellStyle name="_PERSONAL_1_BofQ_ZGORZELEC 352_26_05_2003_Final_Wycena-Kędzierzyn_29_04_2008_PRE_Raport_02_06_2009" xfId="208"/>
    <cellStyle name="_PERSONAL_1_BofQ_ZGORZELEC 352_26_05_2003_Final_Zaplecza mostowe" xfId="209"/>
    <cellStyle name="_PERSONAL_1_BofQ_ZGORZELEC 352_26_05_2003_Final_Zaplecza mostowe_BofQ A4-S19  Drogi_02_12_2009 porównane" xfId="210"/>
    <cellStyle name="_PERSONAL_1_BofQ_ZGORZELEC 352_26_05_2003_Final_Zaplecza mostowe_BoQ_DW 124_CHOJNA 24.02.2011" xfId="211"/>
    <cellStyle name="_PERSONAL_1_BofQ_ZGORZELEC 352_26_05_2003_Final_Zaplecza mostowe_BoQ_DW765_Chmielnik_05_01_2011_2" xfId="212"/>
    <cellStyle name="_PERSONAL_1_BofQ_ZGORZELEC 352_26_05_2003_Final_Zaplecza mostowe_BoQ_OBW_GD_Drogi" xfId="213"/>
    <cellStyle name="_PERSONAL_1_BofQ_ZGORZELEC 352_26_05_2003_Final_Zaplecza mostowe_kosztorys 04.03.2010" xfId="214"/>
    <cellStyle name="_PERSONAL_1_BofQ_ZGORZELEC 352_26_05_2003_Final_Zaplecza mostowe_kosztorys całość_Kalsk-Miłomłyn Kamil - D.T" xfId="215"/>
    <cellStyle name="_PERSONAL_1_BofQ_ZGORZELEC 352_26_05_2003_Final_Zaplecza mostowe_kosztorys całość_wprowadzone zmiany" xfId="216"/>
    <cellStyle name="_PERSONAL_1_BofQ_ZGORZELEC 352_26_05_2003_Final_Zaplecza mostowe_Wycena_EŁK_01_08_17" xfId="217"/>
    <cellStyle name="_PERSONAL_1_BofQ_ZGORZELEC 352_26_05_2003_Final_Zeszyt1" xfId="218"/>
    <cellStyle name="_PERSONAL_1_BofQ_Zittau_01_07" xfId="219"/>
    <cellStyle name="_PERSONAL_1_Boleslawiec rynk" xfId="220"/>
    <cellStyle name="_PERSONAL_1_Boleslawiec rynk_Przedmiar - Elektroprojekt" xfId="221"/>
    <cellStyle name="_PERSONAL_1_Boleslawiec rynk_Przedmiar - Elektroprojekt_BofQ A4-S19  Drogi_02_12_2009 porównane" xfId="222"/>
    <cellStyle name="_PERSONAL_1_Boleslawiec rynk_Przedmiar - Elektroprojekt_BoQ_A1-Pyrzowice-Piekary_2009_03_10w_95" xfId="223"/>
    <cellStyle name="_PERSONAL_1_Boleslawiec rynk_Przedmiar - Elektroprojekt_BoQ_DW 124_CHOJNA 24.02.2011" xfId="224"/>
    <cellStyle name="_PERSONAL_1_Boleslawiec rynk_Przedmiar - Elektroprojekt_BoQ_DW765_Chmielnik_05_01_2011_2" xfId="225"/>
    <cellStyle name="_PERSONAL_1_Boleslawiec rynk_Przedmiar - Elektroprojekt_BoQ_OBW_GD_Drogi" xfId="226"/>
    <cellStyle name="_PERSONAL_1_Boleslawiec rynk_Przedmiar - Elektroprojekt_kosztorys 04.03.2010" xfId="227"/>
    <cellStyle name="_PERSONAL_1_Boleslawiec rynk_Przedmiar - Elektroprojekt_Wycena_EŁK_01_08_17" xfId="228"/>
    <cellStyle name="_PERSONAL_1_Boleslawiec rynk_PRZEDMIAR - szczegółowy" xfId="229"/>
    <cellStyle name="_PERSONAL_1_Boleslawiec rynk_PRZEDMIAR - szczegółowy_BofQ A4-S19  Drogi_02_12_2009 porównane" xfId="230"/>
    <cellStyle name="_PERSONAL_1_Boleslawiec rynk_PRZEDMIAR - szczegółowy_BoQ_A1-Pyrzowice-Piekary_2009_03_10w_95" xfId="231"/>
    <cellStyle name="_PERSONAL_1_Boleslawiec rynk_PRZEDMIAR - szczegółowy_BoQ_OBW_GD_Drogi" xfId="232"/>
    <cellStyle name="_PERSONAL_1_Boleslawiec rynk_PRZEDMIAR - szczegółowy_S-5 obw.Rawicza drogi" xfId="233"/>
    <cellStyle name="_PERSONAL_1_Boleslawiec rynk_PRZEDMIAR - szczegółowy_Wycena_EŁK_01_08_17" xfId="234"/>
    <cellStyle name="_PERSONAL_1_Boleslawiec rynk_PRZEDMIAR - zagreg." xfId="235"/>
    <cellStyle name="_PERSONAL_1_BoQ_A1-Pyrzowice-Piekary_2009_03_10w_95" xfId="236"/>
    <cellStyle name="_PERSONAL_1_BoQ_DK8_Wyszkow" xfId="237"/>
    <cellStyle name="_PERSONAL_1_BoQ_Stargard_II_18_07_2008" xfId="238"/>
    <cellStyle name="_PERSONAL_1_BoQ_Stargard_II_18_07_2008_BofQ A4-S19  Drogi_02_12_2009 porównane" xfId="239"/>
    <cellStyle name="_PERSONAL_1_BoQ_Stargard_II_18_07_2008_BoQ_OBW_GD_Drogi" xfId="240"/>
    <cellStyle name="_PERSONAL_1_BoQ_Stargard_II_18_07_2008_Wycena_EŁK_01_08_17" xfId="241"/>
    <cellStyle name="_PERSONAL_1_Botewa_21_08_2009" xfId="242"/>
    <cellStyle name="_PERSONAL_1_Buczyna Inwest" xfId="243"/>
    <cellStyle name="_PERSONAL_1_Buczyna Inwest_Przedmiar - Elektroprojekt" xfId="244"/>
    <cellStyle name="_PERSONAL_1_Buczyna Inwest_Przedmiar - Elektroprojekt_BofQ A4-S19  Drogi_02_12_2009 porównane" xfId="245"/>
    <cellStyle name="_PERSONAL_1_Buczyna Inwest_Przedmiar - Elektroprojekt_BoQ_A1-Pyrzowice-Piekary_2009_03_10w_95" xfId="246"/>
    <cellStyle name="_PERSONAL_1_Buczyna Inwest_Przedmiar - Elektroprojekt_BoQ_DW 124_CHOJNA 24.02.2011" xfId="247"/>
    <cellStyle name="_PERSONAL_1_Buczyna Inwest_Przedmiar - Elektroprojekt_BoQ_DW765_Chmielnik_05_01_2011_2" xfId="248"/>
    <cellStyle name="_PERSONAL_1_Buczyna Inwest_Przedmiar - Elektroprojekt_BoQ_OBW_GD_Drogi" xfId="249"/>
    <cellStyle name="_PERSONAL_1_Buczyna Inwest_Przedmiar - Elektroprojekt_kosztorys 04.03.2010" xfId="250"/>
    <cellStyle name="_PERSONAL_1_Buczyna Inwest_Przedmiar - Elektroprojekt_Wycena_EŁK_01_08_17" xfId="251"/>
    <cellStyle name="_PERSONAL_1_Buczyna Inwest_PRZEDMIAR - szczegółowy" xfId="252"/>
    <cellStyle name="_PERSONAL_1_Buczyna Inwest_PRZEDMIAR - szczegółowy_BofQ A4-S19  Drogi_02_12_2009 porównane" xfId="253"/>
    <cellStyle name="_PERSONAL_1_Buczyna Inwest_PRZEDMIAR - szczegółowy_BoQ_A1-Pyrzowice-Piekary_2009_03_10w_95" xfId="254"/>
    <cellStyle name="_PERSONAL_1_Buczyna Inwest_PRZEDMIAR - szczegółowy_BoQ_OBW_GD_Drogi" xfId="255"/>
    <cellStyle name="_PERSONAL_1_Buczyna Inwest_PRZEDMIAR - szczegółowy_S-5 obw.Rawicza drogi" xfId="256"/>
    <cellStyle name="_PERSONAL_1_Buczyna Inwest_PRZEDMIAR - szczegółowy_Wycena_EŁK_01_08_17" xfId="257"/>
    <cellStyle name="_PERSONAL_1_Buczyna Inwest_PRZEDMIAR - zagreg." xfId="258"/>
    <cellStyle name="_PERSONAL_1_Droga_Z1_Z2_01_02_2008" xfId="259"/>
    <cellStyle name="_PERSONAL_1_Droga_Z1_Z2_15_02_2008" xfId="260"/>
    <cellStyle name="_PERSONAL_1_Droga_Z1_Z2_25_03_2008_Final" xfId="261"/>
    <cellStyle name="_PERSONAL_1_DTS_Z1_Drogi_Mosty_17_01_2008" xfId="262"/>
    <cellStyle name="_PERSONAL_1_DTS_Z2_Mosty_14_01_2008" xfId="263"/>
    <cellStyle name="_PERSONAL_1_DTS_Z2_Mosty_14_01_2008_BoQ_A1-Pyrzowice-Piekary_2009_03_10w_95" xfId="264"/>
    <cellStyle name="_PERSONAL_1_DTS_Z2_Mosty_14_01_2008_BoQ_OBW_GD_Drogi" xfId="265"/>
    <cellStyle name="_PERSONAL_1_DTS_Z2_Mosty_14_01_2008_Raport_02_06_2009" xfId="266"/>
    <cellStyle name="_PERSONAL_1_harmonogram" xfId="267"/>
    <cellStyle name="_PERSONAL_1_Inwest Belchatow 1" xfId="268"/>
    <cellStyle name="_PERSONAL_1_Inwest Belchatow 1_Przedmiar - Elektroprojekt" xfId="269"/>
    <cellStyle name="_PERSONAL_1_Inwest Belchatow 1_Przedmiar - Elektroprojekt_BofQ A4-S19  Drogi_02_12_2009 porównane" xfId="270"/>
    <cellStyle name="_PERSONAL_1_Inwest Belchatow 1_Przedmiar - Elektroprojekt_BoQ_A1-Pyrzowice-Piekary_2009_03_10w_95" xfId="271"/>
    <cellStyle name="_PERSONAL_1_Inwest Belchatow 1_Przedmiar - Elektroprojekt_BoQ_DW 124_CHOJNA 24.02.2011" xfId="272"/>
    <cellStyle name="_PERSONAL_1_Inwest Belchatow 1_Przedmiar - Elektroprojekt_BoQ_DW765_Chmielnik_05_01_2011_2" xfId="273"/>
    <cellStyle name="_PERSONAL_1_Inwest Belchatow 1_Przedmiar - Elektroprojekt_BoQ_OBW_GD_Drogi" xfId="274"/>
    <cellStyle name="_PERSONAL_1_Inwest Belchatow 1_Przedmiar - Elektroprojekt_kosztorys 04.03.2010" xfId="275"/>
    <cellStyle name="_PERSONAL_1_Inwest Belchatow 1_Przedmiar - Elektroprojekt_Wycena_EŁK_01_08_17" xfId="276"/>
    <cellStyle name="_PERSONAL_1_Inwest Belchatow 1_PRZEDMIAR - szczegółowy" xfId="277"/>
    <cellStyle name="_PERSONAL_1_Inwest Belchatow 1_PRZEDMIAR - szczegółowy_BofQ A4-S19  Drogi_02_12_2009 porównane" xfId="278"/>
    <cellStyle name="_PERSONAL_1_Inwest Belchatow 1_PRZEDMIAR - szczegółowy_BoQ_A1-Pyrzowice-Piekary_2009_03_10w_95" xfId="279"/>
    <cellStyle name="_PERSONAL_1_Inwest Belchatow 1_PRZEDMIAR - szczegółowy_BoQ_OBW_GD_Drogi" xfId="280"/>
    <cellStyle name="_PERSONAL_1_Inwest Belchatow 1_PRZEDMIAR - szczegółowy_S-5 obw.Rawicza drogi" xfId="281"/>
    <cellStyle name="_PERSONAL_1_Inwest Belchatow 1_PRZEDMIAR - szczegółowy_Wycena_EŁK_01_08_17" xfId="282"/>
    <cellStyle name="_PERSONAL_1_Inwest Belchatow 1_PRZEDMIAR - zagreg." xfId="283"/>
    <cellStyle name="_PERSONAL_1_KAMIENNA" xfId="284"/>
    <cellStyle name="_PERSONAL_1_KCO" xfId="285"/>
    <cellStyle name="_PERSONAL_1_KCO_A4 Opatkowice TER_2008_02_19 Final" xfId="286"/>
    <cellStyle name="_PERSONAL_1_KCO_BofQ_16_01_2009_Krasnik_Drogi_PreMaster" xfId="287"/>
    <cellStyle name="_PERSONAL_1_KCO_BofQ_A4_Wielicka_D_07_12_2006_Pre_2" xfId="288"/>
    <cellStyle name="_PERSONAL_1_KCO_BofQ_A4_Wielicka_D_07_12_2006_Pre_2_BoQ_A1-Pyrzowice-Piekary_2009_03_10w_95" xfId="289"/>
    <cellStyle name="_PERSONAL_1_KCO_BofQ_A4_Wielicka_D_07_12_2006_Pre_2_BoQ_OBW_GD_Drogi" xfId="290"/>
    <cellStyle name="_PERSONAL_1_KCO_BofQ_A4_Wielicka_D_07_12_2006_Pre_2_Raport_02_06_2009" xfId="291"/>
    <cellStyle name="_PERSONAL_1_KCO_BofQ_ABC_NSGO_Draft" xfId="292"/>
    <cellStyle name="_PERSONAL_1_KCO_BofQ_ABC_NSGO_Draft_BoQ_A1-Pyrzowice-Piekary_2009_03_10w_95" xfId="293"/>
    <cellStyle name="_PERSONAL_1_KCO_BofQ_ABC_NSGO_Draft_BoQ_OBW_GD_Drogi" xfId="294"/>
    <cellStyle name="_PERSONAL_1_KCO_BofQ_ABC_NSGO_Draft_Raport_02_06_2009" xfId="295"/>
    <cellStyle name="_PERSONAL_1_KCO_BofQ_ABC_NSGO_New" xfId="296"/>
    <cellStyle name="_PERSONAL_1_KCO_BofQ_ABC_NSGO_New_BoQ_A1-Pyrzowice-Piekary_2009_03_10w_95" xfId="297"/>
    <cellStyle name="_PERSONAL_1_KCO_BofQ_ABC_NSGO_New_BoQ_OBW_GD_Drogi" xfId="298"/>
    <cellStyle name="_PERSONAL_1_KCO_BofQ_ABC_NSGO_New_Raport_02_06_2009" xfId="299"/>
    <cellStyle name="_PERSONAL_1_KCO_BofQ_Grabiszynska_04_07_2005_v1_Pre_Bickhardt_2" xfId="300"/>
    <cellStyle name="_PERSONAL_1_KCO_BofQ_Grabiszynska_04_07_2005_v1_Pre_Bickhardt_2_Final" xfId="301"/>
    <cellStyle name="_PERSONAL_1_KCO_BofQ_S3_Drogi odc_III_09_07_2007_Final" xfId="302"/>
    <cellStyle name="_PERSONAL_1_KCO_BofQ_S3_Drogi odc_III_09_07_2007_Final_BoQ_A1-Pyrzowice-Piekary_2009_03_10w_95" xfId="303"/>
    <cellStyle name="_PERSONAL_1_KCO_BofQ_S3_Drogi odc_III_09_07_2007_Final_BoQ_OBW_GD_Drogi" xfId="304"/>
    <cellStyle name="_PERSONAL_1_KCO_BofQ_S3_Drogi odc_III_09_07_2007_Final_Raport_02_06_2009" xfId="305"/>
    <cellStyle name="_PERSONAL_1_KCO_BofQ_S3_Drogi_07_06_2007_Pre_Final" xfId="306"/>
    <cellStyle name="_PERSONAL_1_KCO_BofQ_Srem_24_03_05_B_2" xfId="307"/>
    <cellStyle name="_PERSONAL_1_KCO_BofQ_Zittau_01_07" xfId="308"/>
    <cellStyle name="_PERSONAL_1_KCO_BoQ_A1-Pyrzowice-Piekary_2009_03_10w_95" xfId="309"/>
    <cellStyle name="_PERSONAL_1_KCO_BoQ_A4_Debica_18_02_2010_1" xfId="310"/>
    <cellStyle name="_PERSONAL_1_KCO_BoQ_OBW_GD_Drogi" xfId="311"/>
    <cellStyle name="_PERSONAL_1_KCO_BoQ_Stargard_II_18_07_2008" xfId="312"/>
    <cellStyle name="_PERSONAL_1_KCO_BoQ_Stargard_II_18_07_2008_BofQ A4-S19  Drogi_02_12_2009 porównane" xfId="313"/>
    <cellStyle name="_PERSONAL_1_KCO_BoQ_Stargard_II_18_07_2008_BoQ_OBW_GD_Drogi" xfId="314"/>
    <cellStyle name="_PERSONAL_1_KCO_BoQ_Stargard_II_18_07_2008_Wycena_EŁK_01_08_17" xfId="315"/>
    <cellStyle name="_PERSONAL_1_KCO_Droga_Z1_Z2_01_02_2008" xfId="316"/>
    <cellStyle name="_PERSONAL_1_KCO_Droga_Z1_Z2_25_03_2008_Final" xfId="317"/>
    <cellStyle name="_PERSONAL_1_KCO_DTS_Z1_Drogi_Mosty_17_01_2008" xfId="318"/>
    <cellStyle name="_PERSONAL_1_KCO_DTS_Z2_Mosty_14_01_2008" xfId="319"/>
    <cellStyle name="_PERSONAL_1_KCO_DTS_Z2_Mosty_14_01_2008_BoQ_A1-Pyrzowice-Piekary_2009_03_10w_95" xfId="320"/>
    <cellStyle name="_PERSONAL_1_KCO_DTS_Z2_Mosty_14_01_2008_BoQ_OBW_GD_Drogi" xfId="321"/>
    <cellStyle name="_PERSONAL_1_KCO_DTS_Z2_Mosty_14_01_2008_Raport_02_06_2009" xfId="322"/>
    <cellStyle name="_PERSONAL_1_KCO_Kosztorys" xfId="323"/>
    <cellStyle name="_PERSONAL_1_KCO_Kruszywa" xfId="324"/>
    <cellStyle name="_PERSONAL_1_KCO_Mosty Chorzele10_06_2008bis" xfId="325"/>
    <cellStyle name="_PERSONAL_1_KCO_Mosty Chorzele10_06_2008bis_BofQ A4-S19  Drogi_02_12_2009 porównane" xfId="326"/>
    <cellStyle name="_PERSONAL_1_KCO_Mosty Chorzele10_06_2008bis_BoQ_OBW_GD_Drogi" xfId="327"/>
    <cellStyle name="_PERSONAL_1_KCO_Mosty Chorzele10_06_2008bis_Wycena_EŁK_01_08_17" xfId="328"/>
    <cellStyle name="_PERSONAL_1_KCO_Mosty DTS_15_02_2008" xfId="329"/>
    <cellStyle name="_PERSONAL_1_KCO_Mosty DTS_15_02_2008_BoQ_A1-Pyrzowice-Piekary_2009_03_10w_95" xfId="330"/>
    <cellStyle name="_PERSONAL_1_KCO_Mosty DTS_15_02_2008_BoQ_OBW_GD_Drogi" xfId="331"/>
    <cellStyle name="_PERSONAL_1_KCO_Mosty DTS_15_02_2008_Raport_02_06_2009" xfId="332"/>
    <cellStyle name="_PERSONAL_1_KCO_Mosty DTS_25_03_2008_Final" xfId="333"/>
    <cellStyle name="_PERSONAL_1_KCO_Mosty DTS_25_03_2008_Final_BoQ_A1-Pyrzowice-Piekary_2009_03_10w_95" xfId="334"/>
    <cellStyle name="_PERSONAL_1_KCO_Mosty DTS_25_03_2008_Final_BoQ_OBW_GD_Drogi" xfId="335"/>
    <cellStyle name="_PERSONAL_1_KCO_Mosty DTS_25_03_2008_Final_Raport_02_06_2009" xfId="336"/>
    <cellStyle name="_PERSONAL_1_KCO_OBW_GD-moje.RA" xfId="337"/>
    <cellStyle name="_PERSONAL_1_KCO_Raport_02_06_2009" xfId="338"/>
    <cellStyle name="_PERSONAL_1_KCO_Raport_Baza_Spr" xfId="339"/>
    <cellStyle name="_PERSONAL_1_KCO_Raport_Baza_Spr_BoQ_A1-Pyrzowice-Piekary_2009_03_10w_95" xfId="340"/>
    <cellStyle name="_PERSONAL_1_KCO_Raport_Baza_Spr_BoQ_OBW_GD_Drogi" xfId="341"/>
    <cellStyle name="_PERSONAL_1_KCO_Raport_Baza_Spr_Raport_02_06_2009" xfId="342"/>
    <cellStyle name="_PERSONAL_1_KCO_tabela - nasypy" xfId="343"/>
    <cellStyle name="_PERSONAL_1_KCO_Total_D_M_p_30_10_2008_Final" xfId="344"/>
    <cellStyle name="_PERSONAL_1_KCO_Total_D_M_p02.10.08" xfId="345"/>
    <cellStyle name="_PERSONAL_1_KCO_Total_M_09_12_2008_Pre_Final" xfId="346"/>
    <cellStyle name="_PERSONAL_1_KCO_Total_M_2009_10_12_Pre" xfId="347"/>
    <cellStyle name="_PERSONAL_1_KCO_Total_M_25_07_2007" xfId="348"/>
    <cellStyle name="_PERSONAL_1_KCO_Wrocław_BŁD_Wycena_2009_05_07" xfId="349"/>
    <cellStyle name="_PERSONAL_1_KCO_Wycena 19_06_2008_Etap_1_Final" xfId="350"/>
    <cellStyle name="_PERSONAL_1_KCO_Wycena 2008-10-13Final" xfId="351"/>
    <cellStyle name="_PERSONAL_1_KCO_Wycena 2008-11-13final" xfId="352"/>
    <cellStyle name="_PERSONAL_1_KCO_Wycena Malobadzka 10_11_09_Pre" xfId="353"/>
    <cellStyle name="_PERSONAL_1_KCO_Wycena_14_07_2008_Final" xfId="354"/>
    <cellStyle name="_PERSONAL_1_KCO_Wycena_25_03_2009" xfId="355"/>
    <cellStyle name="_PERSONAL_1_KCO_Wycena_EŁK_01_08_17" xfId="356"/>
    <cellStyle name="_PERSONAL_1_KCO_wycena-2009-01-07" xfId="357"/>
    <cellStyle name="_PERSONAL_1_KCO_wycena-2009-01-26_Final" xfId="358"/>
    <cellStyle name="_PERSONAL_1_KCO_Wycena-Kędzierzyn_24_04_2008" xfId="359"/>
    <cellStyle name="_PERSONAL_1_KCO_Wycena-Kędzierzyn_24_04_2008_BoQ_A1-Pyrzowice-Piekary_2009_03_10w_95" xfId="360"/>
    <cellStyle name="_PERSONAL_1_KCO_Wycena-Kędzierzyn_24_04_2008_BoQ_OBW_GD_Drogi" xfId="361"/>
    <cellStyle name="_PERSONAL_1_KCO_Wycena-Kędzierzyn_24_04_2008_Raport_02_06_2009" xfId="362"/>
    <cellStyle name="_PERSONAL_1_KCO_Wycena-Kędzierzyn_29_04_2008_PRE" xfId="363"/>
    <cellStyle name="_PERSONAL_1_KCO_Wycena-Kędzierzyn_29_04_2008_PRE_BoQ_A1-Pyrzowice-Piekary_2009_03_10w_95" xfId="364"/>
    <cellStyle name="_PERSONAL_1_KCO_Wycena-Kędzierzyn_29_04_2008_PRE_BoQ_OBW_GD_Drogi" xfId="365"/>
    <cellStyle name="_PERSONAL_1_KCO_Wycena-Kędzierzyn_29_04_2008_PRE_Raport_02_06_2009" xfId="366"/>
    <cellStyle name="_PERSONAL_1_KCO_Zaplecza mostowe" xfId="367"/>
    <cellStyle name="_PERSONAL_1_KCO_Zaplecza mostowe_BofQ A4-S19  Drogi_02_12_2009 porównane" xfId="368"/>
    <cellStyle name="_PERSONAL_1_KCO_Zaplecza mostowe_BoQ_DW 124_CHOJNA 24.02.2011" xfId="369"/>
    <cellStyle name="_PERSONAL_1_KCO_Zaplecza mostowe_BoQ_DW765_Chmielnik_05_01_2011_2" xfId="370"/>
    <cellStyle name="_PERSONAL_1_KCO_Zaplecza mostowe_BoQ_OBW_GD_Drogi" xfId="371"/>
    <cellStyle name="_PERSONAL_1_KCO_Zaplecza mostowe_kosztorys 04.03.2010" xfId="372"/>
    <cellStyle name="_PERSONAL_1_KCO_Zaplecza mostowe_kosztorys całość_Kalsk-Miłomłyn Kamil - D.T" xfId="373"/>
    <cellStyle name="_PERSONAL_1_KCO_Zaplecza mostowe_kosztorys całość_wprowadzone zmiany" xfId="374"/>
    <cellStyle name="_PERSONAL_1_KCO_Zaplecza mostowe_Wycena_EŁK_01_08_17" xfId="375"/>
    <cellStyle name="_PERSONAL_1_KCO_Zeszyt1" xfId="376"/>
    <cellStyle name="_PERSONAL_1_kladka Ruda" xfId="377"/>
    <cellStyle name="_PERSONAL_1_kladka Ruda_Przedmiar - Elektroprojekt" xfId="378"/>
    <cellStyle name="_PERSONAL_1_kladka Ruda_Przedmiar - Elektroprojekt_BofQ A4-S19  Drogi_02_12_2009 porównane" xfId="379"/>
    <cellStyle name="_PERSONAL_1_kladka Ruda_Przedmiar - Elektroprojekt_BoQ_A1-Pyrzowice-Piekary_2009_03_10w_95" xfId="380"/>
    <cellStyle name="_PERSONAL_1_kladka Ruda_Przedmiar - Elektroprojekt_BoQ_DW 124_CHOJNA 24.02.2011" xfId="381"/>
    <cellStyle name="_PERSONAL_1_kladka Ruda_Przedmiar - Elektroprojekt_BoQ_DW765_Chmielnik_05_01_2011_2" xfId="382"/>
    <cellStyle name="_PERSONAL_1_kladka Ruda_Przedmiar - Elektroprojekt_BoQ_OBW_GD_Drogi" xfId="383"/>
    <cellStyle name="_PERSONAL_1_kladka Ruda_Przedmiar - Elektroprojekt_kosztorys 04.03.2010" xfId="384"/>
    <cellStyle name="_PERSONAL_1_kladka Ruda_Przedmiar - Elektroprojekt_Wycena_EŁK_01_08_17" xfId="385"/>
    <cellStyle name="_PERSONAL_1_kladka Ruda_PRZEDMIAR - szczegółowy" xfId="386"/>
    <cellStyle name="_PERSONAL_1_kladka Ruda_PRZEDMIAR - szczegółowy_BofQ A4-S19  Drogi_02_12_2009 porównane" xfId="387"/>
    <cellStyle name="_PERSONAL_1_kladka Ruda_PRZEDMIAR - szczegółowy_BoQ_A1-Pyrzowice-Piekary_2009_03_10w_95" xfId="388"/>
    <cellStyle name="_PERSONAL_1_kladka Ruda_PRZEDMIAR - szczegółowy_BoQ_OBW_GD_Drogi" xfId="389"/>
    <cellStyle name="_PERSONAL_1_kladka Ruda_PRZEDMIAR - szczegółowy_S-5 obw.Rawicza drogi" xfId="390"/>
    <cellStyle name="_PERSONAL_1_kladka Ruda_PRZEDMIAR - szczegółowy_Wycena_EŁK_01_08_17" xfId="391"/>
    <cellStyle name="_PERSONAL_1_kladka Ruda_PRZEDMIAR - zagreg." xfId="392"/>
    <cellStyle name="_PERSONAL_1_kladka Slodowa" xfId="393"/>
    <cellStyle name="_PERSONAL_1_kladka Slodowa_Przedmiar - Elektroprojekt" xfId="394"/>
    <cellStyle name="_PERSONAL_1_kladka Slodowa_Przedmiar - Elektroprojekt_BofQ A4-S19  Drogi_02_12_2009 porównane" xfId="395"/>
    <cellStyle name="_PERSONAL_1_kladka Slodowa_Przedmiar - Elektroprojekt_BoQ_A1-Pyrzowice-Piekary_2009_03_10w_95" xfId="396"/>
    <cellStyle name="_PERSONAL_1_kladka Slodowa_Przedmiar - Elektroprojekt_BoQ_DW 124_CHOJNA 24.02.2011" xfId="397"/>
    <cellStyle name="_PERSONAL_1_kladka Slodowa_Przedmiar - Elektroprojekt_BoQ_DW765_Chmielnik_05_01_2011_2" xfId="398"/>
    <cellStyle name="_PERSONAL_1_kladka Slodowa_Przedmiar - Elektroprojekt_BoQ_OBW_GD_Drogi" xfId="399"/>
    <cellStyle name="_PERSONAL_1_kladka Slodowa_Przedmiar - Elektroprojekt_kosztorys 04.03.2010" xfId="400"/>
    <cellStyle name="_PERSONAL_1_kladka Slodowa_Przedmiar - Elektroprojekt_Wycena_EŁK_01_08_17" xfId="401"/>
    <cellStyle name="_PERSONAL_1_kladka Slodowa_PRZEDMIAR - szczegółowy" xfId="402"/>
    <cellStyle name="_PERSONAL_1_kladka Slodowa_PRZEDMIAR - szczegółowy_BofQ A4-S19  Drogi_02_12_2009 porównane" xfId="403"/>
    <cellStyle name="_PERSONAL_1_kladka Slodowa_PRZEDMIAR - szczegółowy_BoQ_A1-Pyrzowice-Piekary_2009_03_10w_95" xfId="404"/>
    <cellStyle name="_PERSONAL_1_kladka Slodowa_PRZEDMIAR - szczegółowy_BoQ_OBW_GD_Drogi" xfId="405"/>
    <cellStyle name="_PERSONAL_1_kladka Slodowa_PRZEDMIAR - szczegółowy_S-5 obw.Rawicza drogi" xfId="406"/>
    <cellStyle name="_PERSONAL_1_kladka Slodowa_PRZEDMIAR - szczegółowy_Wycena_EŁK_01_08_17" xfId="407"/>
    <cellStyle name="_PERSONAL_1_kladka Slodowa_PRZEDMIAR - zagreg." xfId="408"/>
    <cellStyle name="_PERSONAL_1_ko" xfId="409"/>
    <cellStyle name="_PERSONAL_1_Kosztorys" xfId="410"/>
    <cellStyle name="_PERSONAL_1_kosztorys ofertowy nr 3" xfId="411"/>
    <cellStyle name="_PERSONAL_1_Kosztorys przetargowy - droga tymczasowa - Wierzchosławice" xfId="412"/>
    <cellStyle name="_PERSONAL_1_KOSZTORYS_INWESTORSKI" xfId="413"/>
    <cellStyle name="_PERSONAL_1_KOSZTORYS_OFERTOWY_i_przedmiary" xfId="414"/>
    <cellStyle name="_PERSONAL_1_Kruszywa" xfId="415"/>
    <cellStyle name="_PERSONAL_1_Kruszywa_A4 Krzyż-Dębica-Wycena-Drogi-2010-02-17" xfId="416"/>
    <cellStyle name="_PERSONAL_1_Kruszywa_S69-Wycena-2010-01-04" xfId="417"/>
    <cellStyle name="_PERSONAL_1_Kruszywa_Total_D_2009_10_23" xfId="418"/>
    <cellStyle name="_PERSONAL_1_Kruszywa_Total_D_M_p_30_10_2008_Final" xfId="419"/>
    <cellStyle name="_PERSONAL_1_Legnica ofertowe II" xfId="420"/>
    <cellStyle name="_PERSONAL_1_Legnica ofertowe II_Przedmiar - Elektroprojekt" xfId="421"/>
    <cellStyle name="_PERSONAL_1_Legnica ofertowe II_Przedmiar - Elektroprojekt_BofQ A4-S19  Drogi_02_12_2009 porównane" xfId="422"/>
    <cellStyle name="_PERSONAL_1_Legnica ofertowe II_Przedmiar - Elektroprojekt_BoQ_A1-Pyrzowice-Piekary_2009_03_10w_95" xfId="423"/>
    <cellStyle name="_PERSONAL_1_Legnica ofertowe II_Przedmiar - Elektroprojekt_BoQ_DW 124_CHOJNA 24.02.2011" xfId="424"/>
    <cellStyle name="_PERSONAL_1_Legnica ofertowe II_Przedmiar - Elektroprojekt_BoQ_DW765_Chmielnik_05_01_2011_2" xfId="425"/>
    <cellStyle name="_PERSONAL_1_Legnica ofertowe II_Przedmiar - Elektroprojekt_BoQ_OBW_GD_Drogi" xfId="426"/>
    <cellStyle name="_PERSONAL_1_Legnica ofertowe II_Przedmiar - Elektroprojekt_kosztorys 04.03.2010" xfId="427"/>
    <cellStyle name="_PERSONAL_1_Legnica ofertowe II_Przedmiar - Elektroprojekt_Wycena_EŁK_01_08_17" xfId="428"/>
    <cellStyle name="_PERSONAL_1_Legnica ofertowe II_PRZEDMIAR - szczegółowy" xfId="429"/>
    <cellStyle name="_PERSONAL_1_Legnica ofertowe II_PRZEDMIAR - szczegółowy_BofQ A4-S19  Drogi_02_12_2009 porównane" xfId="430"/>
    <cellStyle name="_PERSONAL_1_Legnica ofertowe II_PRZEDMIAR - szczegółowy_BoQ_A1-Pyrzowice-Piekary_2009_03_10w_95" xfId="431"/>
    <cellStyle name="_PERSONAL_1_Legnica ofertowe II_PRZEDMIAR - szczegółowy_BoQ_OBW_GD_Drogi" xfId="432"/>
    <cellStyle name="_PERSONAL_1_Legnica ofertowe II_PRZEDMIAR - szczegółowy_S-5 obw.Rawicza drogi" xfId="433"/>
    <cellStyle name="_PERSONAL_1_Legnica ofertowe II_PRZEDMIAR - szczegółowy_Wycena_EŁK_01_08_17" xfId="434"/>
    <cellStyle name="_PERSONAL_1_Legnica ofertowe II_PRZEDMIAR - zagreg." xfId="435"/>
    <cellStyle name="_PERSONAL_1_Legnica rynkowe" xfId="436"/>
    <cellStyle name="_PERSONAL_1_Legnica rynkowe_Przedmiar - Elektroprojekt" xfId="437"/>
    <cellStyle name="_PERSONAL_1_Legnica rynkowe_Przedmiar - Elektroprojekt_BofQ A4-S19  Drogi_02_12_2009 porównane" xfId="438"/>
    <cellStyle name="_PERSONAL_1_Legnica rynkowe_Przedmiar - Elektroprojekt_BoQ_A1-Pyrzowice-Piekary_2009_03_10w_95" xfId="439"/>
    <cellStyle name="_PERSONAL_1_Legnica rynkowe_Przedmiar - Elektroprojekt_BoQ_DW 124_CHOJNA 24.02.2011" xfId="440"/>
    <cellStyle name="_PERSONAL_1_Legnica rynkowe_Przedmiar - Elektroprojekt_BoQ_DW765_Chmielnik_05_01_2011_2" xfId="441"/>
    <cellStyle name="_PERSONAL_1_Legnica rynkowe_Przedmiar - Elektroprojekt_BoQ_OBW_GD_Drogi" xfId="442"/>
    <cellStyle name="_PERSONAL_1_Legnica rynkowe_Przedmiar - Elektroprojekt_kosztorys 04.03.2010" xfId="443"/>
    <cellStyle name="_PERSONAL_1_Legnica rynkowe_Przedmiar - Elektroprojekt_Wycena_EŁK_01_08_17" xfId="444"/>
    <cellStyle name="_PERSONAL_1_Legnica rynkowe_PRZEDMIAR - szczegółowy" xfId="445"/>
    <cellStyle name="_PERSONAL_1_Legnica rynkowe_PRZEDMIAR - szczegółowy_BofQ A4-S19  Drogi_02_12_2009 porównane" xfId="446"/>
    <cellStyle name="_PERSONAL_1_Legnica rynkowe_PRZEDMIAR - szczegółowy_BoQ_A1-Pyrzowice-Piekary_2009_03_10w_95" xfId="447"/>
    <cellStyle name="_PERSONAL_1_Legnica rynkowe_PRZEDMIAR - szczegółowy_BoQ_OBW_GD_Drogi" xfId="448"/>
    <cellStyle name="_PERSONAL_1_Legnica rynkowe_PRZEDMIAR - szczegółowy_S-5 obw.Rawicza drogi" xfId="449"/>
    <cellStyle name="_PERSONAL_1_Legnica rynkowe_PRZEDMIAR - szczegółowy_Wycena_EŁK_01_08_17" xfId="450"/>
    <cellStyle name="_PERSONAL_1_Legnica rynkowe_PRZEDMIAR - zagreg." xfId="451"/>
    <cellStyle name="_PERSONAL_1_LegnicaII" xfId="452"/>
    <cellStyle name="_PERSONAL_1_LegnicaII_Przedmiar - Elektroprojekt" xfId="453"/>
    <cellStyle name="_PERSONAL_1_LegnicaII_Przedmiar - Elektroprojekt_BofQ A4-S19  Drogi_02_12_2009 porównane" xfId="454"/>
    <cellStyle name="_PERSONAL_1_LegnicaII_Przedmiar - Elektroprojekt_BoQ_A1-Pyrzowice-Piekary_2009_03_10w_95" xfId="455"/>
    <cellStyle name="_PERSONAL_1_LegnicaII_Przedmiar - Elektroprojekt_BoQ_DW 124_CHOJNA 24.02.2011" xfId="456"/>
    <cellStyle name="_PERSONAL_1_LegnicaII_Przedmiar - Elektroprojekt_BoQ_DW765_Chmielnik_05_01_2011_2" xfId="457"/>
    <cellStyle name="_PERSONAL_1_LegnicaII_Przedmiar - Elektroprojekt_BoQ_OBW_GD_Drogi" xfId="458"/>
    <cellStyle name="_PERSONAL_1_LegnicaII_Przedmiar - Elektroprojekt_kosztorys 04.03.2010" xfId="459"/>
    <cellStyle name="_PERSONAL_1_LegnicaII_Przedmiar - Elektroprojekt_Wycena_EŁK_01_08_17" xfId="460"/>
    <cellStyle name="_PERSONAL_1_LegnicaII_PRZEDMIAR - szczegółowy" xfId="461"/>
    <cellStyle name="_PERSONAL_1_LegnicaII_PRZEDMIAR - szczegółowy_BofQ A4-S19  Drogi_02_12_2009 porównane" xfId="462"/>
    <cellStyle name="_PERSONAL_1_LegnicaII_PRZEDMIAR - szczegółowy_BoQ_A1-Pyrzowice-Piekary_2009_03_10w_95" xfId="463"/>
    <cellStyle name="_PERSONAL_1_LegnicaII_PRZEDMIAR - szczegółowy_BoQ_OBW_GD_Drogi" xfId="464"/>
    <cellStyle name="_PERSONAL_1_LegnicaII_PRZEDMIAR - szczegółowy_S-5 obw.Rawicza drogi" xfId="465"/>
    <cellStyle name="_PERSONAL_1_LegnicaII_PRZEDMIAR - szczegółowy_Wycena_EŁK_01_08_17" xfId="466"/>
    <cellStyle name="_PERSONAL_1_LegnicaII_PRZEDMIAR - zagreg." xfId="467"/>
    <cellStyle name="_PERSONAL_1_Lubin 2 slepy" xfId="468"/>
    <cellStyle name="_PERSONAL_1_Lubin 2 slepy_Przedmiar - Elektroprojekt" xfId="469"/>
    <cellStyle name="_PERSONAL_1_Lubin 2 slepy_Przedmiar - Elektroprojekt_BofQ A4-S19  Drogi_02_12_2009 porównane" xfId="470"/>
    <cellStyle name="_PERSONAL_1_Lubin 2 slepy_Przedmiar - Elektroprojekt_BoQ_A1-Pyrzowice-Piekary_2009_03_10w_95" xfId="471"/>
    <cellStyle name="_PERSONAL_1_Lubin 2 slepy_Przedmiar - Elektroprojekt_BoQ_DW 124_CHOJNA 24.02.2011" xfId="472"/>
    <cellStyle name="_PERSONAL_1_Lubin 2 slepy_Przedmiar - Elektroprojekt_BoQ_DW765_Chmielnik_05_01_2011_2" xfId="473"/>
    <cellStyle name="_PERSONAL_1_Lubin 2 slepy_Przedmiar - Elektroprojekt_BoQ_OBW_GD_Drogi" xfId="474"/>
    <cellStyle name="_PERSONAL_1_Lubin 2 slepy_Przedmiar - Elektroprojekt_kosztorys 04.03.2010" xfId="475"/>
    <cellStyle name="_PERSONAL_1_Lubin 2 slepy_Przedmiar - Elektroprojekt_Wycena_EŁK_01_08_17" xfId="476"/>
    <cellStyle name="_PERSONAL_1_Lubin 2 slepy_PRZEDMIAR - szczegółowy" xfId="477"/>
    <cellStyle name="_PERSONAL_1_Lubin 2 slepy_PRZEDMIAR - szczegółowy_BofQ A4-S19  Drogi_02_12_2009 porównane" xfId="478"/>
    <cellStyle name="_PERSONAL_1_Lubin 2 slepy_PRZEDMIAR - szczegółowy_BoQ_A1-Pyrzowice-Piekary_2009_03_10w_95" xfId="479"/>
    <cellStyle name="_PERSONAL_1_Lubin 2 slepy_PRZEDMIAR - szczegółowy_BoQ_OBW_GD_Drogi" xfId="480"/>
    <cellStyle name="_PERSONAL_1_Lubin 2 slepy_PRZEDMIAR - szczegółowy_S-5 obw.Rawicza drogi" xfId="481"/>
    <cellStyle name="_PERSONAL_1_Lubin 2 slepy_PRZEDMIAR - szczegółowy_Wycena_EŁK_01_08_17" xfId="482"/>
    <cellStyle name="_PERSONAL_1_Lubin 2 slepy_PRZEDMIAR - zagreg." xfId="483"/>
    <cellStyle name="_PERSONAL_1_Makolno slepy" xfId="484"/>
    <cellStyle name="_PERSONAL_1_Makolno Slepy 3" xfId="485"/>
    <cellStyle name="_PERSONAL_1_Makolno Slepy 3_Przedmiar - Elektroprojekt" xfId="486"/>
    <cellStyle name="_PERSONAL_1_Makolno Slepy 3_Przedmiar - Elektroprojekt_BofQ A4-S19  Drogi_02_12_2009 porównane" xfId="487"/>
    <cellStyle name="_PERSONAL_1_Makolno Slepy 3_Przedmiar - Elektroprojekt_BoQ_A1-Pyrzowice-Piekary_2009_03_10w_95" xfId="488"/>
    <cellStyle name="_PERSONAL_1_Makolno Slepy 3_Przedmiar - Elektroprojekt_BoQ_DW 124_CHOJNA 24.02.2011" xfId="489"/>
    <cellStyle name="_PERSONAL_1_Makolno Slepy 3_Przedmiar - Elektroprojekt_BoQ_DW765_Chmielnik_05_01_2011_2" xfId="490"/>
    <cellStyle name="_PERSONAL_1_Makolno Slepy 3_Przedmiar - Elektroprojekt_BoQ_OBW_GD_Drogi" xfId="491"/>
    <cellStyle name="_PERSONAL_1_Makolno Slepy 3_Przedmiar - Elektroprojekt_kosztorys 04.03.2010" xfId="492"/>
    <cellStyle name="_PERSONAL_1_Makolno Slepy 3_Przedmiar - Elektroprojekt_Wycena_EŁK_01_08_17" xfId="493"/>
    <cellStyle name="_PERSONAL_1_Makolno Slepy 3_PRZEDMIAR - szczegółowy" xfId="494"/>
    <cellStyle name="_PERSONAL_1_Makolno Slepy 3_PRZEDMIAR - szczegółowy_BofQ A4-S19  Drogi_02_12_2009 porównane" xfId="495"/>
    <cellStyle name="_PERSONAL_1_Makolno Slepy 3_PRZEDMIAR - szczegółowy_BoQ_A1-Pyrzowice-Piekary_2009_03_10w_95" xfId="496"/>
    <cellStyle name="_PERSONAL_1_Makolno Slepy 3_PRZEDMIAR - szczegółowy_BoQ_OBW_GD_Drogi" xfId="497"/>
    <cellStyle name="_PERSONAL_1_Makolno Slepy 3_PRZEDMIAR - szczegółowy_S-5 obw.Rawicza drogi" xfId="498"/>
    <cellStyle name="_PERSONAL_1_Makolno Slepy 3_PRZEDMIAR - szczegółowy_Wycena_EŁK_01_08_17" xfId="499"/>
    <cellStyle name="_PERSONAL_1_Makolno Slepy 3_PRZEDMIAR - zagreg." xfId="500"/>
    <cellStyle name="_PERSONAL_1_Makolno slepy_Przedmiar - Elektroprojekt" xfId="501"/>
    <cellStyle name="_PERSONAL_1_Makolno slepy_Przedmiar - Elektroprojekt_BofQ A4-S19  Drogi_02_12_2009 porównane" xfId="502"/>
    <cellStyle name="_PERSONAL_1_Makolno slepy_Przedmiar - Elektroprojekt_BoQ_A1-Pyrzowice-Piekary_2009_03_10w_95" xfId="503"/>
    <cellStyle name="_PERSONAL_1_Makolno slepy_Przedmiar - Elektroprojekt_BoQ_DW 124_CHOJNA 24.02.2011" xfId="504"/>
    <cellStyle name="_PERSONAL_1_Makolno slepy_Przedmiar - Elektroprojekt_BoQ_DW765_Chmielnik_05_01_2011_2" xfId="505"/>
    <cellStyle name="_PERSONAL_1_Makolno slepy_Przedmiar - Elektroprojekt_BoQ_OBW_GD_Drogi" xfId="506"/>
    <cellStyle name="_PERSONAL_1_Makolno slepy_Przedmiar - Elektroprojekt_kosztorys 04.03.2010" xfId="507"/>
    <cellStyle name="_PERSONAL_1_Makolno slepy_Przedmiar - Elektroprojekt_Wycena_EŁK_01_08_17" xfId="508"/>
    <cellStyle name="_PERSONAL_1_Makolno slepy_PRZEDMIAR - szczegółowy" xfId="509"/>
    <cellStyle name="_PERSONAL_1_Makolno slepy_PRZEDMIAR - szczegółowy_BofQ A4-S19  Drogi_02_12_2009 porównane" xfId="510"/>
    <cellStyle name="_PERSONAL_1_Makolno slepy_PRZEDMIAR - szczegółowy_BoQ_A1-Pyrzowice-Piekary_2009_03_10w_95" xfId="511"/>
    <cellStyle name="_PERSONAL_1_Makolno slepy_PRZEDMIAR - szczegółowy_BoQ_OBW_GD_Drogi" xfId="512"/>
    <cellStyle name="_PERSONAL_1_Makolno slepy_PRZEDMIAR - szczegółowy_S-5 obw.Rawicza drogi" xfId="513"/>
    <cellStyle name="_PERSONAL_1_Makolno slepy_PRZEDMIAR - szczegółowy_Wycena_EŁK_01_08_17" xfId="514"/>
    <cellStyle name="_PERSONAL_1_Makolno slepy_PRZEDMIAR - zagreg." xfId="515"/>
    <cellStyle name="_PERSONAL_1_Most Milenijny" xfId="516"/>
    <cellStyle name="_PERSONAL_1_Most Milenijny_Przedmiar - Elektroprojekt" xfId="517"/>
    <cellStyle name="_PERSONAL_1_Most Milenijny_Przedmiar - Elektroprojekt_BofQ A4-S19  Drogi_02_12_2009 porównane" xfId="518"/>
    <cellStyle name="_PERSONAL_1_Most Milenijny_Przedmiar - Elektroprojekt_BoQ_A1-Pyrzowice-Piekary_2009_03_10w_95" xfId="519"/>
    <cellStyle name="_PERSONAL_1_Most Milenijny_Przedmiar - Elektroprojekt_BoQ_DW 124_CHOJNA 24.02.2011" xfId="520"/>
    <cellStyle name="_PERSONAL_1_Most Milenijny_Przedmiar - Elektroprojekt_BoQ_DW765_Chmielnik_05_01_2011_2" xfId="521"/>
    <cellStyle name="_PERSONAL_1_Most Milenijny_Przedmiar - Elektroprojekt_BoQ_OBW_GD_Drogi" xfId="522"/>
    <cellStyle name="_PERSONAL_1_Most Milenijny_Przedmiar - Elektroprojekt_kosztorys 04.03.2010" xfId="523"/>
    <cellStyle name="_PERSONAL_1_Most Milenijny_Przedmiar - Elektroprojekt_Wycena_EŁK_01_08_17" xfId="524"/>
    <cellStyle name="_PERSONAL_1_Most Milenijny_PRZEDMIAR - szczegółowy" xfId="525"/>
    <cellStyle name="_PERSONAL_1_Most Milenijny_PRZEDMIAR - szczegółowy_BofQ A4-S19  Drogi_02_12_2009 porównane" xfId="526"/>
    <cellStyle name="_PERSONAL_1_Most Milenijny_PRZEDMIAR - szczegółowy_BoQ_A1-Pyrzowice-Piekary_2009_03_10w_95" xfId="527"/>
    <cellStyle name="_PERSONAL_1_Most Milenijny_PRZEDMIAR - szczegółowy_BoQ_OBW_GD_Drogi" xfId="528"/>
    <cellStyle name="_PERSONAL_1_Most Milenijny_PRZEDMIAR - szczegółowy_S-5 obw.Rawicza drogi" xfId="529"/>
    <cellStyle name="_PERSONAL_1_Most Milenijny_PRZEDMIAR - szczegółowy_Wycena_EŁK_01_08_17" xfId="530"/>
    <cellStyle name="_PERSONAL_1_Most Milenijny_PRZEDMIAR - zagreg." xfId="531"/>
    <cellStyle name="_PERSONAL_1_Mosty DTS_15_02_2008" xfId="532"/>
    <cellStyle name="_PERSONAL_1_Mosty DTS_15_02_2008_BoQ_A1-Pyrzowice-Piekary_2009_03_10w_95" xfId="533"/>
    <cellStyle name="_PERSONAL_1_Mosty DTS_15_02_2008_BoQ_OBW_GD_Drogi" xfId="534"/>
    <cellStyle name="_PERSONAL_1_Mosty DTS_15_02_2008_Raport_02_06_2009" xfId="535"/>
    <cellStyle name="_PERSONAL_1_mosty Warszawskie" xfId="536"/>
    <cellStyle name="_PERSONAL_1_mosty Warszawskie_Przedmiar - Elektroprojekt" xfId="537"/>
    <cellStyle name="_PERSONAL_1_mosty Warszawskie_Przedmiar - Elektroprojekt_BofQ A4-S19  Drogi_02_12_2009 porównane" xfId="538"/>
    <cellStyle name="_PERSONAL_1_mosty Warszawskie_Przedmiar - Elektroprojekt_BoQ_A1-Pyrzowice-Piekary_2009_03_10w_95" xfId="539"/>
    <cellStyle name="_PERSONAL_1_mosty Warszawskie_Przedmiar - Elektroprojekt_BoQ_DW 124_CHOJNA 24.02.2011" xfId="540"/>
    <cellStyle name="_PERSONAL_1_mosty Warszawskie_Przedmiar - Elektroprojekt_BoQ_DW765_Chmielnik_05_01_2011_2" xfId="541"/>
    <cellStyle name="_PERSONAL_1_mosty Warszawskie_Przedmiar - Elektroprojekt_BoQ_OBW_GD_Drogi" xfId="542"/>
    <cellStyle name="_PERSONAL_1_mosty Warszawskie_Przedmiar - Elektroprojekt_kosztorys 04.03.2010" xfId="543"/>
    <cellStyle name="_PERSONAL_1_mosty Warszawskie_Przedmiar - Elektroprojekt_Wycena_EŁK_01_08_17" xfId="544"/>
    <cellStyle name="_PERSONAL_1_mosty Warszawskie_PRZEDMIAR - szczegółowy" xfId="545"/>
    <cellStyle name="_PERSONAL_1_mosty Warszawskie_PRZEDMIAR - szczegółowy_BofQ A4-S19  Drogi_02_12_2009 porównane" xfId="546"/>
    <cellStyle name="_PERSONAL_1_mosty Warszawskie_PRZEDMIAR - szczegółowy_BoQ_A1-Pyrzowice-Piekary_2009_03_10w_95" xfId="547"/>
    <cellStyle name="_PERSONAL_1_mosty Warszawskie_PRZEDMIAR - szczegółowy_BoQ_OBW_GD_Drogi" xfId="548"/>
    <cellStyle name="_PERSONAL_1_mosty Warszawskie_PRZEDMIAR - szczegółowy_S-5 obw.Rawicza drogi" xfId="549"/>
    <cellStyle name="_PERSONAL_1_mosty Warszawskie_PRZEDMIAR - szczegółowy_Wycena_EŁK_01_08_17" xfId="550"/>
    <cellStyle name="_PERSONAL_1_mosty Warszawskie_PRZEDMIAR - zagreg." xfId="551"/>
    <cellStyle name="_PERSONAL_1_Mosty_07_01_2008" xfId="552"/>
    <cellStyle name="_PERSONAL_1_Mosty_07_01_2008_BofQ A4-S19  Drogi_02_12_2009 porównane" xfId="553"/>
    <cellStyle name="_PERSONAL_1_Mosty_07_01_2008_BoQ_OBW_GD_Drogi" xfId="554"/>
    <cellStyle name="_PERSONAL_1_Mosty_07_01_2008_Wycena_EŁK_01_08_17" xfId="555"/>
    <cellStyle name="_PERSONAL_1_Mszczonow kladka popr" xfId="556"/>
    <cellStyle name="_PERSONAL_1_Mszczonow kladka popr_Przedmiar - Elektroprojekt" xfId="557"/>
    <cellStyle name="_PERSONAL_1_Mszczonow kladka popr_Przedmiar - Elektroprojekt_BofQ A4-S19  Drogi_02_12_2009 porównane" xfId="558"/>
    <cellStyle name="_PERSONAL_1_Mszczonow kladka popr_Przedmiar - Elektroprojekt_BoQ_A1-Pyrzowice-Piekary_2009_03_10w_95" xfId="559"/>
    <cellStyle name="_PERSONAL_1_Mszczonow kladka popr_Przedmiar - Elektroprojekt_BoQ_DW 124_CHOJNA 24.02.2011" xfId="560"/>
    <cellStyle name="_PERSONAL_1_Mszczonow kladka popr_Przedmiar - Elektroprojekt_BoQ_DW765_Chmielnik_05_01_2011_2" xfId="561"/>
    <cellStyle name="_PERSONAL_1_Mszczonow kladka popr_Przedmiar - Elektroprojekt_BoQ_OBW_GD_Drogi" xfId="562"/>
    <cellStyle name="_PERSONAL_1_Mszczonow kladka popr_Przedmiar - Elektroprojekt_kosztorys 04.03.2010" xfId="563"/>
    <cellStyle name="_PERSONAL_1_Mszczonow kladka popr_Przedmiar - Elektroprojekt_Wycena_EŁK_01_08_17" xfId="564"/>
    <cellStyle name="_PERSONAL_1_Mszczonow kladka popr_PRZEDMIAR - szczegółowy" xfId="565"/>
    <cellStyle name="_PERSONAL_1_Mszczonow kladka popr_PRZEDMIAR - szczegółowy_BofQ A4-S19  Drogi_02_12_2009 porównane" xfId="566"/>
    <cellStyle name="_PERSONAL_1_Mszczonow kladka popr_PRZEDMIAR - szczegółowy_BoQ_A1-Pyrzowice-Piekary_2009_03_10w_95" xfId="567"/>
    <cellStyle name="_PERSONAL_1_Mszczonow kladka popr_PRZEDMIAR - szczegółowy_BoQ_OBW_GD_Drogi" xfId="568"/>
    <cellStyle name="_PERSONAL_1_Mszczonow kladka popr_PRZEDMIAR - szczegółowy_S-5 obw.Rawicza drogi" xfId="569"/>
    <cellStyle name="_PERSONAL_1_Mszczonow kladka popr_PRZEDMIAR - szczegółowy_Wycena_EŁK_01_08_17" xfId="570"/>
    <cellStyle name="_PERSONAL_1_Mszczonow kladka popr_PRZEDMIAR - zagreg." xfId="571"/>
    <cellStyle name="_PERSONAL_1_ObwPld Estakada2" xfId="572"/>
    <cellStyle name="_PERSONAL_1_piasek - Południowa" xfId="573"/>
    <cellStyle name="_PERSONAL_1_Piensk graniczny" xfId="574"/>
    <cellStyle name="_PERSONAL_1_Piensk graniczny_Przedmiar - Elektroprojekt" xfId="575"/>
    <cellStyle name="_PERSONAL_1_Piensk graniczny_Przedmiar - Elektroprojekt_BofQ A4-S19  Drogi_02_12_2009 porównane" xfId="576"/>
    <cellStyle name="_PERSONAL_1_Piensk graniczny_Przedmiar - Elektroprojekt_BoQ_A1-Pyrzowice-Piekary_2009_03_10w_95" xfId="577"/>
    <cellStyle name="_PERSONAL_1_Piensk graniczny_Przedmiar - Elektroprojekt_BoQ_DW 124_CHOJNA 24.02.2011" xfId="578"/>
    <cellStyle name="_PERSONAL_1_Piensk graniczny_Przedmiar - Elektroprojekt_BoQ_DW765_Chmielnik_05_01_2011_2" xfId="579"/>
    <cellStyle name="_PERSONAL_1_Piensk graniczny_Przedmiar - Elektroprojekt_BoQ_OBW_GD_Drogi" xfId="580"/>
    <cellStyle name="_PERSONAL_1_Piensk graniczny_Przedmiar - Elektroprojekt_kosztorys 04.03.2010" xfId="581"/>
    <cellStyle name="_PERSONAL_1_Piensk graniczny_Przedmiar - Elektroprojekt_Wycena_EŁK_01_08_17" xfId="582"/>
    <cellStyle name="_PERSONAL_1_Piensk graniczny_PRZEDMIAR - szczegółowy" xfId="583"/>
    <cellStyle name="_PERSONAL_1_Piensk graniczny_PRZEDMIAR - szczegółowy_BofQ A4-S19  Drogi_02_12_2009 porównane" xfId="584"/>
    <cellStyle name="_PERSONAL_1_Piensk graniczny_PRZEDMIAR - szczegółowy_BoQ_A1-Pyrzowice-Piekary_2009_03_10w_95" xfId="585"/>
    <cellStyle name="_PERSONAL_1_Piensk graniczny_PRZEDMIAR - szczegółowy_BoQ_OBW_GD_Drogi" xfId="586"/>
    <cellStyle name="_PERSONAL_1_Piensk graniczny_PRZEDMIAR - szczegółowy_S-5 obw.Rawicza drogi" xfId="587"/>
    <cellStyle name="_PERSONAL_1_Piensk graniczny_PRZEDMIAR - szczegółowy_Wycena_EŁK_01_08_17" xfId="588"/>
    <cellStyle name="_PERSONAL_1_Piensk graniczny_PRZEDMIAR - zagreg." xfId="589"/>
    <cellStyle name="_PERSONAL_1_podział robót" xfId="590"/>
    <cellStyle name="_PERSONAL_1_Polkowice 2 slepy" xfId="591"/>
    <cellStyle name="_PERSONAL_1_Polkowice 2 slepy_Przedmiar - Elektroprojekt" xfId="592"/>
    <cellStyle name="_PERSONAL_1_Polkowice 2 slepy_Przedmiar - Elektroprojekt_BofQ A4-S19  Drogi_02_12_2009 porównane" xfId="593"/>
    <cellStyle name="_PERSONAL_1_Polkowice 2 slepy_Przedmiar - Elektroprojekt_BoQ_A1-Pyrzowice-Piekary_2009_03_10w_95" xfId="594"/>
    <cellStyle name="_PERSONAL_1_Polkowice 2 slepy_Przedmiar - Elektroprojekt_BoQ_DW 124_CHOJNA 24.02.2011" xfId="595"/>
    <cellStyle name="_PERSONAL_1_Polkowice 2 slepy_Przedmiar - Elektroprojekt_BoQ_DW765_Chmielnik_05_01_2011_2" xfId="596"/>
    <cellStyle name="_PERSONAL_1_Polkowice 2 slepy_Przedmiar - Elektroprojekt_BoQ_OBW_GD_Drogi" xfId="597"/>
    <cellStyle name="_PERSONAL_1_Polkowice 2 slepy_Przedmiar - Elektroprojekt_kosztorys 04.03.2010" xfId="598"/>
    <cellStyle name="_PERSONAL_1_Polkowice 2 slepy_Przedmiar - Elektroprojekt_Wycena_EŁK_01_08_17" xfId="599"/>
    <cellStyle name="_PERSONAL_1_Polkowice 2 slepy_PRZEDMIAR - szczegółowy" xfId="600"/>
    <cellStyle name="_PERSONAL_1_Polkowice 2 slepy_PRZEDMIAR - szczegółowy_BofQ A4-S19  Drogi_02_12_2009 porównane" xfId="601"/>
    <cellStyle name="_PERSONAL_1_Polkowice 2 slepy_PRZEDMIAR - szczegółowy_BoQ_A1-Pyrzowice-Piekary_2009_03_10w_95" xfId="602"/>
    <cellStyle name="_PERSONAL_1_Polkowice 2 slepy_PRZEDMIAR - szczegółowy_BoQ_OBW_GD_Drogi" xfId="603"/>
    <cellStyle name="_PERSONAL_1_Polkowice 2 slepy_PRZEDMIAR - szczegółowy_S-5 obw.Rawicza drogi" xfId="604"/>
    <cellStyle name="_PERSONAL_1_Polkowice 2 slepy_PRZEDMIAR - szczegółowy_Wycena_EŁK_01_08_17" xfId="605"/>
    <cellStyle name="_PERSONAL_1_Polkowice 2 slepy_PRZEDMIAR - zagreg." xfId="606"/>
    <cellStyle name="_PERSONAL_1_pomoc" xfId="607"/>
    <cellStyle name="_PERSONAL_1_PR_0_Zbiorcze_zestawienie_kosztow_20081106_Koncowa" xfId="608"/>
    <cellStyle name="_PERSONAL_1_Przedmiar - Elektroprojekt" xfId="609"/>
    <cellStyle name="_PERSONAL_1_Przedmiar - Elektroprojekt_BofQ A4-S19  Drogi_02_12_2009 porównane" xfId="610"/>
    <cellStyle name="_PERSONAL_1_Przedmiar - Elektroprojekt_BoQ_A1-Pyrzowice-Piekary_2009_03_10w_95" xfId="611"/>
    <cellStyle name="_PERSONAL_1_Przedmiar - Elektroprojekt_BoQ_DW 124_CHOJNA 24.02.2011" xfId="612"/>
    <cellStyle name="_PERSONAL_1_Przedmiar - Elektroprojekt_BoQ_DW765_Chmielnik_05_01_2011_2" xfId="613"/>
    <cellStyle name="_PERSONAL_1_Przedmiar - Elektroprojekt_BoQ_OBW_GD_Drogi" xfId="614"/>
    <cellStyle name="_PERSONAL_1_Przedmiar - Elektroprojekt_kosztorys 04.03.2010" xfId="615"/>
    <cellStyle name="_PERSONAL_1_Przedmiar - Elektroprojekt_Wycena_EŁK_01_08_17" xfId="616"/>
    <cellStyle name="_PERSONAL_1_PRZEDMIAR - szczegółowy" xfId="617"/>
    <cellStyle name="_PERSONAL_1_PRZEDMIAR - szczegółowy_BofQ A4-S19  Drogi_02_12_2009 porównane" xfId="618"/>
    <cellStyle name="_PERSONAL_1_PRZEDMIAR - szczegółowy_BoQ_A1-Pyrzowice-Piekary_2009_03_10w_95" xfId="619"/>
    <cellStyle name="_PERSONAL_1_PRZEDMIAR - szczegółowy_BoQ_OBW_GD_Drogi" xfId="620"/>
    <cellStyle name="_PERSONAL_1_PRZEDMIAR - szczegółowy_S-5 obw.Rawicza drogi" xfId="621"/>
    <cellStyle name="_PERSONAL_1_PRZEDMIAR - szczegółowy_Wycena_EŁK_01_08_17" xfId="622"/>
    <cellStyle name="_PERSONAL_1_PRZEDMIAR - zagreg." xfId="623"/>
    <cellStyle name="_PERSONAL_1_PRZEDMIARY - ekrany_akustyczne" xfId="624"/>
    <cellStyle name="_PERSONAL_1_PRZEDMIARY - ekrany_akustyczne_BofQ A4-S19  Drogi_02_12_2009 porównane" xfId="625"/>
    <cellStyle name="_PERSONAL_1_PRZEDMIARY - ekrany_akustyczne_BoQ_DW 124_CHOJNA 24.02.2011" xfId="626"/>
    <cellStyle name="_PERSONAL_1_PRZEDMIARY - ekrany_akustyczne_BoQ_DW765_Chmielnik_05_01_2011_2" xfId="627"/>
    <cellStyle name="_PERSONAL_1_PRZEDMIARY - ekrany_akustyczne_BoQ_OBW_GD_Drogi" xfId="628"/>
    <cellStyle name="_PERSONAL_1_PRZEDMIARY - ekrany_akustyczne_kosztorys 04.03.2010" xfId="629"/>
    <cellStyle name="_PERSONAL_1_PRZEDMIARY - ekrany_akustyczne_Wycena_EŁK_01_08_17" xfId="630"/>
    <cellStyle name="_PERSONAL_1_PRZEDMIARY MOSTOWE" xfId="631"/>
    <cellStyle name="_PERSONAL_1_RACIAZ_-_kosztorys_ofertowy_-_10(1).06.2008_ze_zmianami" xfId="632"/>
    <cellStyle name="_PERSONAL_1_Raport_02_06_2009" xfId="633"/>
    <cellStyle name="_PERSONAL_1_S-5 obw.Rawicza drogi" xfId="634"/>
    <cellStyle name="_PERSONAL_1_S69-Wycena-2010-01-04" xfId="635"/>
    <cellStyle name="_PERSONAL_1_Serock1" xfId="636"/>
    <cellStyle name="_PERSONAL_1_Serock1_Przedmiar - Elektroprojekt" xfId="637"/>
    <cellStyle name="_PERSONAL_1_Serock1_Przedmiar - Elektroprojekt_BofQ A4-S19  Drogi_02_12_2009 porównane" xfId="638"/>
    <cellStyle name="_PERSONAL_1_Serock1_Przedmiar - Elektroprojekt_BoQ_A1-Pyrzowice-Piekary_2009_03_10w_95" xfId="639"/>
    <cellStyle name="_PERSONAL_1_Serock1_Przedmiar - Elektroprojekt_BoQ_DW 124_CHOJNA 24.02.2011" xfId="640"/>
    <cellStyle name="_PERSONAL_1_Serock1_Przedmiar - Elektroprojekt_BoQ_DW765_Chmielnik_05_01_2011_2" xfId="641"/>
    <cellStyle name="_PERSONAL_1_Serock1_Przedmiar - Elektroprojekt_BoQ_OBW_GD_Drogi" xfId="642"/>
    <cellStyle name="_PERSONAL_1_Serock1_Przedmiar - Elektroprojekt_kosztorys 04.03.2010" xfId="643"/>
    <cellStyle name="_PERSONAL_1_Serock1_Przedmiar - Elektroprojekt_Wycena_EŁK_01_08_17" xfId="644"/>
    <cellStyle name="_PERSONAL_1_Serock1_PRZEDMIAR - szczegółowy" xfId="645"/>
    <cellStyle name="_PERSONAL_1_Serock1_PRZEDMIAR - szczegółowy_BofQ A4-S19  Drogi_02_12_2009 porównane" xfId="646"/>
    <cellStyle name="_PERSONAL_1_Serock1_PRZEDMIAR - szczegółowy_BoQ_A1-Pyrzowice-Piekary_2009_03_10w_95" xfId="647"/>
    <cellStyle name="_PERSONAL_1_Serock1_PRZEDMIAR - szczegółowy_BoQ_OBW_GD_Drogi" xfId="648"/>
    <cellStyle name="_PERSONAL_1_Serock1_PRZEDMIAR - szczegółowy_S-5 obw.Rawicza drogi" xfId="649"/>
    <cellStyle name="_PERSONAL_1_Serock1_PRZEDMIAR - szczegółowy_Wycena_EŁK_01_08_17" xfId="650"/>
    <cellStyle name="_PERSONAL_1_Serock1_PRZEDMIAR - zagreg." xfId="651"/>
    <cellStyle name="_PERSONAL_1_Serock12" xfId="652"/>
    <cellStyle name="_PERSONAL_1_Serock12_Przedmiar - Elektroprojekt" xfId="653"/>
    <cellStyle name="_PERSONAL_1_Serock12_Przedmiar - Elektroprojekt_BofQ A4-S19  Drogi_02_12_2009 porównane" xfId="654"/>
    <cellStyle name="_PERSONAL_1_Serock12_Przedmiar - Elektroprojekt_BoQ_A1-Pyrzowice-Piekary_2009_03_10w_95" xfId="655"/>
    <cellStyle name="_PERSONAL_1_Serock12_Przedmiar - Elektroprojekt_BoQ_DW 124_CHOJNA 24.02.2011" xfId="656"/>
    <cellStyle name="_PERSONAL_1_Serock12_Przedmiar - Elektroprojekt_BoQ_DW765_Chmielnik_05_01_2011_2" xfId="657"/>
    <cellStyle name="_PERSONAL_1_Serock12_Przedmiar - Elektroprojekt_BoQ_OBW_GD_Drogi" xfId="658"/>
    <cellStyle name="_PERSONAL_1_Serock12_Przedmiar - Elektroprojekt_kosztorys 04.03.2010" xfId="659"/>
    <cellStyle name="_PERSONAL_1_Serock12_Przedmiar - Elektroprojekt_Wycena_EŁK_01_08_17" xfId="660"/>
    <cellStyle name="_PERSONAL_1_Serock12_PRZEDMIAR - szczegółowy" xfId="661"/>
    <cellStyle name="_PERSONAL_1_Serock12_PRZEDMIAR - szczegółowy_BofQ A4-S19  Drogi_02_12_2009 porównane" xfId="662"/>
    <cellStyle name="_PERSONAL_1_Serock12_PRZEDMIAR - szczegółowy_BoQ_A1-Pyrzowice-Piekary_2009_03_10w_95" xfId="663"/>
    <cellStyle name="_PERSONAL_1_Serock12_PRZEDMIAR - szczegółowy_BoQ_OBW_GD_Drogi" xfId="664"/>
    <cellStyle name="_PERSONAL_1_Serock12_PRZEDMIAR - szczegółowy_S-5 obw.Rawicza drogi" xfId="665"/>
    <cellStyle name="_PERSONAL_1_Serock12_PRZEDMIAR - szczegółowy_Wycena_EŁK_01_08_17" xfId="666"/>
    <cellStyle name="_PERSONAL_1_Serock12_PRZEDMIAR - zagreg." xfId="667"/>
    <cellStyle name="_PERSONAL_1_Swidnica inwest" xfId="668"/>
    <cellStyle name="_PERSONAL_1_Swidnica inwest_Przedmiar - Elektroprojekt" xfId="669"/>
    <cellStyle name="_PERSONAL_1_Swidnica inwest_Przedmiar - Elektroprojekt_BofQ A4-S19  Drogi_02_12_2009 porównane" xfId="670"/>
    <cellStyle name="_PERSONAL_1_Swidnica inwest_Przedmiar - Elektroprojekt_BoQ_A1-Pyrzowice-Piekary_2009_03_10w_95" xfId="671"/>
    <cellStyle name="_PERSONAL_1_Swidnica inwest_Przedmiar - Elektroprojekt_BoQ_DW 124_CHOJNA 24.02.2011" xfId="672"/>
    <cellStyle name="_PERSONAL_1_Swidnica inwest_Przedmiar - Elektroprojekt_BoQ_DW765_Chmielnik_05_01_2011_2" xfId="673"/>
    <cellStyle name="_PERSONAL_1_Swidnica inwest_Przedmiar - Elektroprojekt_BoQ_OBW_GD_Drogi" xfId="674"/>
    <cellStyle name="_PERSONAL_1_Swidnica inwest_Przedmiar - Elektroprojekt_kosztorys 04.03.2010" xfId="675"/>
    <cellStyle name="_PERSONAL_1_Swidnica inwest_Przedmiar - Elektroprojekt_Wycena_EŁK_01_08_17" xfId="676"/>
    <cellStyle name="_PERSONAL_1_Swidnica inwest_PRZEDMIAR - szczegółowy" xfId="677"/>
    <cellStyle name="_PERSONAL_1_Swidnica inwest_PRZEDMIAR - szczegółowy_BofQ A4-S19  Drogi_02_12_2009 porównane" xfId="678"/>
    <cellStyle name="_PERSONAL_1_Swidnica inwest_PRZEDMIAR - szczegółowy_BoQ_A1-Pyrzowice-Piekary_2009_03_10w_95" xfId="679"/>
    <cellStyle name="_PERSONAL_1_Swidnica inwest_PRZEDMIAR - szczegółowy_BoQ_OBW_GD_Drogi" xfId="680"/>
    <cellStyle name="_PERSONAL_1_Swidnica inwest_PRZEDMIAR - szczegółowy_S-5 obw.Rawicza drogi" xfId="681"/>
    <cellStyle name="_PERSONAL_1_Swidnica inwest_PRZEDMIAR - szczegółowy_Wycena_EŁK_01_08_17" xfId="682"/>
    <cellStyle name="_PERSONAL_1_Swidnica inwest_PRZEDMIAR - zagreg." xfId="683"/>
    <cellStyle name="_PERSONAL_1_tabela - nasypy" xfId="684"/>
    <cellStyle name="_PERSONAL_1_Tarnowka Inwestorski" xfId="685"/>
    <cellStyle name="_PERSONAL_1_Tarnowka Inwestorski_Przedmiar - Elektroprojekt" xfId="686"/>
    <cellStyle name="_PERSONAL_1_Tarnowka Inwestorski_Przedmiar - Elektroprojekt_BofQ A4-S19  Drogi_02_12_2009 porównane" xfId="687"/>
    <cellStyle name="_PERSONAL_1_Tarnowka Inwestorski_Przedmiar - Elektroprojekt_BoQ_A1-Pyrzowice-Piekary_2009_03_10w_95" xfId="688"/>
    <cellStyle name="_PERSONAL_1_Tarnowka Inwestorski_Przedmiar - Elektroprojekt_BoQ_DW 124_CHOJNA 24.02.2011" xfId="689"/>
    <cellStyle name="_PERSONAL_1_Tarnowka Inwestorski_Przedmiar - Elektroprojekt_BoQ_DW765_Chmielnik_05_01_2011_2" xfId="690"/>
    <cellStyle name="_PERSONAL_1_Tarnowka Inwestorski_Przedmiar - Elektroprojekt_BoQ_OBW_GD_Drogi" xfId="691"/>
    <cellStyle name="_PERSONAL_1_Tarnowka Inwestorski_Przedmiar - Elektroprojekt_kosztorys 04.03.2010" xfId="692"/>
    <cellStyle name="_PERSONAL_1_Tarnowka Inwestorski_Przedmiar - Elektroprojekt_Wycena_EŁK_01_08_17" xfId="693"/>
    <cellStyle name="_PERSONAL_1_Tarnowka Inwestorski_PRZEDMIAR - szczegółowy" xfId="694"/>
    <cellStyle name="_PERSONAL_1_Tarnowka Inwestorski_PRZEDMIAR - szczegółowy_BofQ A4-S19  Drogi_02_12_2009 porównane" xfId="695"/>
    <cellStyle name="_PERSONAL_1_Tarnowka Inwestorski_PRZEDMIAR - szczegółowy_BoQ_A1-Pyrzowice-Piekary_2009_03_10w_95" xfId="696"/>
    <cellStyle name="_PERSONAL_1_Tarnowka Inwestorski_PRZEDMIAR - szczegółowy_BoQ_OBW_GD_Drogi" xfId="697"/>
    <cellStyle name="_PERSONAL_1_Tarnowka Inwestorski_PRZEDMIAR - szczegółowy_S-5 obw.Rawicza drogi" xfId="698"/>
    <cellStyle name="_PERSONAL_1_Tarnowka Inwestorski_PRZEDMIAR - szczegółowy_Wycena_EŁK_01_08_17" xfId="699"/>
    <cellStyle name="_PERSONAL_1_Tarnowka Inwestorski_PRZEDMIAR - zagreg." xfId="700"/>
    <cellStyle name="_PERSONAL_1_TER 09-09-04" xfId="701"/>
    <cellStyle name="_PERSONAL_1_TER Zerwana" xfId="702"/>
    <cellStyle name="_PERSONAL_1_Total_D_2009_10_23" xfId="703"/>
    <cellStyle name="_PERSONAL_1_Total_D_M_p_30_10_2008_Final" xfId="704"/>
    <cellStyle name="_PERSONAL_1_Total_D_M_p02.10.08" xfId="705"/>
    <cellStyle name="_PERSONAL_1_Total_M_25_07_2007" xfId="706"/>
    <cellStyle name="_PERSONAL_1_V_1_1_Drogi" xfId="707"/>
    <cellStyle name="_PERSONAL_1_W1" xfId="708"/>
    <cellStyle name="_PERSONAL_1_Wd22 Inwest 2709" xfId="709"/>
    <cellStyle name="_PERSONAL_1_Wd22 Inwest 2709_Przedmiar - Elektroprojekt" xfId="710"/>
    <cellStyle name="_PERSONAL_1_Wd22 Inwest 2709_Przedmiar - Elektroprojekt_BofQ A4-S19  Drogi_02_12_2009 porównane" xfId="711"/>
    <cellStyle name="_PERSONAL_1_Wd22 Inwest 2709_Przedmiar - Elektroprojekt_BoQ_A1-Pyrzowice-Piekary_2009_03_10w_95" xfId="712"/>
    <cellStyle name="_PERSONAL_1_Wd22 Inwest 2709_Przedmiar - Elektroprojekt_BoQ_DW 124_CHOJNA 24.02.2011" xfId="713"/>
    <cellStyle name="_PERSONAL_1_Wd22 Inwest 2709_Przedmiar - Elektroprojekt_BoQ_DW765_Chmielnik_05_01_2011_2" xfId="714"/>
    <cellStyle name="_PERSONAL_1_Wd22 Inwest 2709_Przedmiar - Elektroprojekt_BoQ_OBW_GD_Drogi" xfId="715"/>
    <cellStyle name="_PERSONAL_1_Wd22 Inwest 2709_Przedmiar - Elektroprojekt_kosztorys 04.03.2010" xfId="716"/>
    <cellStyle name="_PERSONAL_1_Wd22 Inwest 2709_Przedmiar - Elektroprojekt_Wycena_EŁK_01_08_17" xfId="717"/>
    <cellStyle name="_PERSONAL_1_Wd22 Inwest 2709_PRZEDMIAR - szczegółowy" xfId="718"/>
    <cellStyle name="_PERSONAL_1_Wd22 Inwest 2709_PRZEDMIAR - szczegółowy_BofQ A4-S19  Drogi_02_12_2009 porównane" xfId="719"/>
    <cellStyle name="_PERSONAL_1_Wd22 Inwest 2709_PRZEDMIAR - szczegółowy_BoQ_A1-Pyrzowice-Piekary_2009_03_10w_95" xfId="720"/>
    <cellStyle name="_PERSONAL_1_Wd22 Inwest 2709_PRZEDMIAR - szczegółowy_BoQ_OBW_GD_Drogi" xfId="721"/>
    <cellStyle name="_PERSONAL_1_Wd22 Inwest 2709_PRZEDMIAR - szczegółowy_S-5 obw.Rawicza drogi" xfId="722"/>
    <cellStyle name="_PERSONAL_1_Wd22 Inwest 2709_PRZEDMIAR - szczegółowy_Wycena_EŁK_01_08_17" xfId="723"/>
    <cellStyle name="_PERSONAL_1_Wd22 Inwest 2709_PRZEDMIAR - zagreg." xfId="724"/>
    <cellStyle name="_PERSONAL_1_Wycena 20_06_2008_Final" xfId="725"/>
    <cellStyle name="_PERSONAL_1_Wycena 20_06_2008_Final_BofQ A4-S19  Drogi_02_12_2009 porównane" xfId="726"/>
    <cellStyle name="_PERSONAL_1_Wycena 20_06_2008_Final_BoQ_DW 124_CHOJNA 24.02.2011" xfId="727"/>
    <cellStyle name="_PERSONAL_1_Wycena 20_06_2008_Final_BoQ_DW765_Chmielnik_05_01_2011_2" xfId="728"/>
    <cellStyle name="_PERSONAL_1_Wycena 20_06_2008_Final_BoQ_OBW_GD_Drogi" xfId="729"/>
    <cellStyle name="_PERSONAL_1_Wycena 20_06_2008_Final_kosztorys 04.03.2010" xfId="730"/>
    <cellStyle name="_PERSONAL_1_Wycena 20_06_2008_Final_kosztorys całość_Kalsk-Miłomłyn Kamil - D.T" xfId="731"/>
    <cellStyle name="_PERSONAL_1_Wycena 20_06_2008_Final_kosztorys całość_wprowadzone zmiany" xfId="732"/>
    <cellStyle name="_PERSONAL_1_Wycena 20_06_2008_Final_Wycena_EŁK_01_08_17" xfId="733"/>
    <cellStyle name="_PERSONAL_1_Wycena 2008-11-13final" xfId="734"/>
    <cellStyle name="_PERSONAL_1_Wycena 27_06_2008" xfId="735"/>
    <cellStyle name="_PERSONAL_1_Wycena Malobadzka 10_11_09_Pre" xfId="736"/>
    <cellStyle name="_PERSONAL_1_Wycena Ropczyce Marcin_03_04_2008" xfId="737"/>
    <cellStyle name="_PERSONAL_1_Wycena Ropczyce Marcin_03_04_2008_BoQ_A1-Pyrzowice-Piekary_2009_03_10w_95" xfId="738"/>
    <cellStyle name="_PERSONAL_1_Wycena Ropczyce Marcin_03_04_2008_BoQ_OBW_GD_Drogi" xfId="739"/>
    <cellStyle name="_PERSONAL_1_Wycena Ropczyce Marcin_03_04_2008_Raport_02_06_2009" xfId="740"/>
    <cellStyle name="_PERSONAL_1_Wycena S-86_19_03_2008" xfId="741"/>
    <cellStyle name="_PERSONAL_1_Wycena_10_06_2008" xfId="742"/>
    <cellStyle name="_PERSONAL_1_Wycena_11_06_2008_Pre" xfId="743"/>
    <cellStyle name="_PERSONAL_1_Wycena_14_07_2008_Final" xfId="744"/>
    <cellStyle name="_PERSONAL_1_Wycena_25_03_2009" xfId="745"/>
    <cellStyle name="_PERSONAL_1_wycena28.08.2007" xfId="746"/>
    <cellStyle name="_PERSONAL_1_Wycena-Kędzierzyn_24_04_2008" xfId="747"/>
    <cellStyle name="_PERSONAL_1_Wycena-Kędzierzyn_24_04_2008_BoQ_A1-Pyrzowice-Piekary_2009_03_10w_95" xfId="748"/>
    <cellStyle name="_PERSONAL_1_Wycena-Kędzierzyn_24_04_2008_BoQ_OBW_GD_Drogi" xfId="749"/>
    <cellStyle name="_PERSONAL_1_Wycena-Kędzierzyn_24_04_2008_Raport_02_06_2009" xfId="750"/>
    <cellStyle name="_PERSONAL_1_Wycena-Kędzierzyn_29_04_2008_PRE" xfId="751"/>
    <cellStyle name="_PERSONAL_1_Wycena-Kędzierzyn_29_04_2008_PRE_BoQ_A1-Pyrzowice-Piekary_2009_03_10w_95" xfId="752"/>
    <cellStyle name="_PERSONAL_1_Wycena-Kędzierzyn_29_04_2008_PRE_BoQ_OBW_GD_Drogi" xfId="753"/>
    <cellStyle name="_PERSONAL_1_Wycena-Kędzierzyn_29_04_2008_PRE_Raport_02_06_2009" xfId="754"/>
    <cellStyle name="_PERSONAL_1_Wycena-Tychy" xfId="755"/>
    <cellStyle name="_PERSONAL_1_WYMAGANIA OGÓLNE KOSZT. OFERTOWY " xfId="756"/>
    <cellStyle name="_PERSONAL_1_zaspasKopia BofQ_Myslenice_11_08_2004" xfId="757"/>
    <cellStyle name="_PERSONAL_1_ZBIORCZE" xfId="758"/>
    <cellStyle name="_PERSONAL_1_Zeszyt1" xfId="759"/>
    <cellStyle name="_PERSONAL_1_Zeszyt2" xfId="760"/>
    <cellStyle name="_PERSONAL_1_Zeszyt2_BoQ_A1-Pyrzowice-Piekary_2009_03_10w_95" xfId="761"/>
    <cellStyle name="_PERSONAL_1_Zeszyt2_BoQ_OBW_GD_Drogi" xfId="762"/>
    <cellStyle name="_PERSONAL_1_Zeszyt2_Raport_02_06_2009" xfId="763"/>
    <cellStyle name="_PERSONAL_1_Z-H2-Kosztorys_04_08_2009_PRINT" xfId="764"/>
    <cellStyle name="_PERSONAL_Przedmiar - Elektroprojekt" xfId="765"/>
    <cellStyle name="_PERSONAL_Przedmiar - Elektroprojekt_BofQ A4-S19  Drogi_02_12_2009 porównane" xfId="766"/>
    <cellStyle name="_PERSONAL_Przedmiar - Elektroprojekt_BoQ_A1-Pyrzowice-Piekary_2009_03_10w_95" xfId="767"/>
    <cellStyle name="_PERSONAL_Przedmiar - Elektroprojekt_BoQ_DW 124_CHOJNA 24.02.2011" xfId="768"/>
    <cellStyle name="_PERSONAL_Przedmiar - Elektroprojekt_BoQ_DW765_Chmielnik_05_01_2011_2" xfId="769"/>
    <cellStyle name="_PERSONAL_Przedmiar - Elektroprojekt_BoQ_OBW_GD_Drogi" xfId="770"/>
    <cellStyle name="_PERSONAL_Przedmiar - Elektroprojekt_kosztorys 04.03.2010" xfId="771"/>
    <cellStyle name="_PERSONAL_Przedmiar - Elektroprojekt_Wycena_EŁK_01_08_17" xfId="772"/>
    <cellStyle name="_PERSONAL_PRZEDMIAR - szczegółowy" xfId="773"/>
    <cellStyle name="_PERSONAL_PRZEDMIAR - szczegółowy_BofQ A4-S19  Drogi_02_12_2009 porównane" xfId="774"/>
    <cellStyle name="_PERSONAL_PRZEDMIAR - szczegółowy_BoQ_A1-Pyrzowice-Piekary_2009_03_10w_95" xfId="775"/>
    <cellStyle name="_PERSONAL_PRZEDMIAR - szczegółowy_BoQ_OBW_GD_Drogi" xfId="776"/>
    <cellStyle name="_PERSONAL_PRZEDMIAR - szczegółowy_S-5 obw.Rawicza drogi" xfId="777"/>
    <cellStyle name="_PERSONAL_PRZEDMIAR - szczegółowy_Wycena_EŁK_01_08_17" xfId="778"/>
    <cellStyle name="_PERSONAL_PRZEDMIAR - zagreg." xfId="779"/>
    <cellStyle name="_PERSONAL_ZBIORCZE" xfId="780"/>
    <cellStyle name="=D:\WINNT\SYSTEM32\COMMAND.COM" xfId="781"/>
    <cellStyle name="20% - Accent1" xfId="782"/>
    <cellStyle name="20% - Accent2" xfId="783"/>
    <cellStyle name="20% - Accent3" xfId="784"/>
    <cellStyle name="20% - Accent4" xfId="785"/>
    <cellStyle name="20% - Accent5" xfId="786"/>
    <cellStyle name="20% - Accent6" xfId="787"/>
    <cellStyle name="20% - akcent 1 1" xfId="788"/>
    <cellStyle name="20% - akcent 1 2" xfId="3"/>
    <cellStyle name="20% - akcent 1 3" xfId="789"/>
    <cellStyle name="20% - akcent 1 4" xfId="790"/>
    <cellStyle name="20% - akcent 1 5" xfId="791"/>
    <cellStyle name="20% - akcent 1 6" xfId="792"/>
    <cellStyle name="20% - akcent 1 7" xfId="793"/>
    <cellStyle name="20% - akcent 1 8" xfId="794"/>
    <cellStyle name="20% - akcent 2 1" xfId="795"/>
    <cellStyle name="20% - akcent 2 2" xfId="4"/>
    <cellStyle name="20% - akcent 2 3" xfId="796"/>
    <cellStyle name="20% - akcent 2 4" xfId="797"/>
    <cellStyle name="20% - akcent 2 5" xfId="798"/>
    <cellStyle name="20% - akcent 2 6" xfId="799"/>
    <cellStyle name="20% - akcent 2 7" xfId="800"/>
    <cellStyle name="20% - akcent 2 8" xfId="801"/>
    <cellStyle name="20% - akcent 3 1" xfId="802"/>
    <cellStyle name="20% - akcent 3 2" xfId="5"/>
    <cellStyle name="20% - akcent 3 3" xfId="803"/>
    <cellStyle name="20% - akcent 3 4" xfId="804"/>
    <cellStyle name="20% - akcent 3 5" xfId="805"/>
    <cellStyle name="20% - akcent 3 6" xfId="806"/>
    <cellStyle name="20% - akcent 3 7" xfId="807"/>
    <cellStyle name="20% - akcent 3 8" xfId="808"/>
    <cellStyle name="20% - akcent 4 1" xfId="809"/>
    <cellStyle name="20% - akcent 4 2" xfId="6"/>
    <cellStyle name="20% - akcent 4 3" xfId="810"/>
    <cellStyle name="20% - akcent 4 4" xfId="811"/>
    <cellStyle name="20% - akcent 4 5" xfId="812"/>
    <cellStyle name="20% - akcent 4 6" xfId="813"/>
    <cellStyle name="20% - akcent 4 7" xfId="814"/>
    <cellStyle name="20% - akcent 4 8" xfId="815"/>
    <cellStyle name="20% - akcent 5 1" xfId="816"/>
    <cellStyle name="20% - akcent 5 2" xfId="7"/>
    <cellStyle name="20% - akcent 5 3" xfId="817"/>
    <cellStyle name="20% - akcent 5 4" xfId="818"/>
    <cellStyle name="20% - akcent 5 5" xfId="819"/>
    <cellStyle name="20% - akcent 5 6" xfId="820"/>
    <cellStyle name="20% - akcent 5 7" xfId="821"/>
    <cellStyle name="20% - akcent 5 8" xfId="822"/>
    <cellStyle name="20% - akcent 6 1" xfId="823"/>
    <cellStyle name="20% - akcent 6 2" xfId="8"/>
    <cellStyle name="20% - akcent 6 3" xfId="824"/>
    <cellStyle name="20% - akcent 6 4" xfId="825"/>
    <cellStyle name="20% - akcent 6 5" xfId="826"/>
    <cellStyle name="20% - akcent 6 6" xfId="827"/>
    <cellStyle name="20% - akcent 6 7" xfId="828"/>
    <cellStyle name="20% - akcent 6 8" xfId="829"/>
    <cellStyle name="40% - Accent1" xfId="830"/>
    <cellStyle name="40% - Accent2" xfId="831"/>
    <cellStyle name="40% - Accent3" xfId="832"/>
    <cellStyle name="40% - Accent4" xfId="833"/>
    <cellStyle name="40% - Accent5" xfId="834"/>
    <cellStyle name="40% - Accent6" xfId="835"/>
    <cellStyle name="40% - akcent 1 1" xfId="836"/>
    <cellStyle name="40% - akcent 1 2" xfId="9"/>
    <cellStyle name="40% - akcent 1 3" xfId="837"/>
    <cellStyle name="40% - akcent 1 4" xfId="838"/>
    <cellStyle name="40% - akcent 1 5" xfId="839"/>
    <cellStyle name="40% - akcent 1 6" xfId="840"/>
    <cellStyle name="40% - akcent 1 7" xfId="841"/>
    <cellStyle name="40% - akcent 1 8" xfId="842"/>
    <cellStyle name="40% - akcent 2 1" xfId="843"/>
    <cellStyle name="40% - akcent 2 2" xfId="10"/>
    <cellStyle name="40% - akcent 2 3" xfId="844"/>
    <cellStyle name="40% - akcent 2 4" xfId="845"/>
    <cellStyle name="40% - akcent 2 5" xfId="846"/>
    <cellStyle name="40% - akcent 2 6" xfId="847"/>
    <cellStyle name="40% - akcent 2 7" xfId="848"/>
    <cellStyle name="40% - akcent 2 8" xfId="849"/>
    <cellStyle name="40% - akcent 3 1" xfId="850"/>
    <cellStyle name="40% - akcent 3 2" xfId="11"/>
    <cellStyle name="40% - akcent 3 3" xfId="851"/>
    <cellStyle name="40% - akcent 3 4" xfId="852"/>
    <cellStyle name="40% - akcent 3 5" xfId="853"/>
    <cellStyle name="40% - akcent 3 6" xfId="854"/>
    <cellStyle name="40% - akcent 3 7" xfId="855"/>
    <cellStyle name="40% - akcent 3 8" xfId="856"/>
    <cellStyle name="40% - akcent 4 1" xfId="857"/>
    <cellStyle name="40% - akcent 4 2" xfId="12"/>
    <cellStyle name="40% - akcent 4 3" xfId="858"/>
    <cellStyle name="40% - akcent 4 4" xfId="859"/>
    <cellStyle name="40% - akcent 4 5" xfId="860"/>
    <cellStyle name="40% - akcent 4 6" xfId="861"/>
    <cellStyle name="40% - akcent 4 7" xfId="862"/>
    <cellStyle name="40% - akcent 4 8" xfId="863"/>
    <cellStyle name="40% - akcent 5 1" xfId="864"/>
    <cellStyle name="40% - akcent 5 2" xfId="13"/>
    <cellStyle name="40% - akcent 5 3" xfId="865"/>
    <cellStyle name="40% - akcent 5 4" xfId="866"/>
    <cellStyle name="40% - akcent 5 5" xfId="867"/>
    <cellStyle name="40% - akcent 5 6" xfId="868"/>
    <cellStyle name="40% - akcent 5 7" xfId="869"/>
    <cellStyle name="40% - akcent 5 8" xfId="870"/>
    <cellStyle name="40% - akcent 6 1" xfId="871"/>
    <cellStyle name="40% - akcent 6 2" xfId="14"/>
    <cellStyle name="40% - akcent 6 3" xfId="872"/>
    <cellStyle name="40% - akcent 6 4" xfId="873"/>
    <cellStyle name="40% - akcent 6 5" xfId="874"/>
    <cellStyle name="40% - akcent 6 6" xfId="875"/>
    <cellStyle name="40% - akcent 6 7" xfId="876"/>
    <cellStyle name="40% - akcent 6 8" xfId="877"/>
    <cellStyle name="60% - Accent1" xfId="878"/>
    <cellStyle name="60% - Accent2" xfId="879"/>
    <cellStyle name="60% - Accent3" xfId="880"/>
    <cellStyle name="60% - Accent4" xfId="881"/>
    <cellStyle name="60% - Accent5" xfId="882"/>
    <cellStyle name="60% - Accent6" xfId="883"/>
    <cellStyle name="60% - akcent 1 1" xfId="884"/>
    <cellStyle name="60% - akcent 1 2" xfId="15"/>
    <cellStyle name="60% - akcent 1 3" xfId="885"/>
    <cellStyle name="60% - akcent 1 4" xfId="886"/>
    <cellStyle name="60% - akcent 1 5" xfId="887"/>
    <cellStyle name="60% - akcent 1 6" xfId="888"/>
    <cellStyle name="60% - akcent 1 7" xfId="889"/>
    <cellStyle name="60% - akcent 1 8" xfId="890"/>
    <cellStyle name="60% - akcent 2 1" xfId="891"/>
    <cellStyle name="60% - akcent 2 2" xfId="16"/>
    <cellStyle name="60% - akcent 2 3" xfId="892"/>
    <cellStyle name="60% - akcent 2 4" xfId="893"/>
    <cellStyle name="60% - akcent 2 5" xfId="894"/>
    <cellStyle name="60% - akcent 2 6" xfId="895"/>
    <cellStyle name="60% - akcent 2 7" xfId="896"/>
    <cellStyle name="60% - akcent 2 8" xfId="897"/>
    <cellStyle name="60% - akcent 3 1" xfId="898"/>
    <cellStyle name="60% - akcent 3 2" xfId="17"/>
    <cellStyle name="60% - akcent 3 3" xfId="899"/>
    <cellStyle name="60% - akcent 3 4" xfId="900"/>
    <cellStyle name="60% - akcent 3 5" xfId="901"/>
    <cellStyle name="60% - akcent 3 6" xfId="902"/>
    <cellStyle name="60% - akcent 3 7" xfId="903"/>
    <cellStyle name="60% - akcent 3 8" xfId="904"/>
    <cellStyle name="60% - akcent 4 1" xfId="905"/>
    <cellStyle name="60% - akcent 4 2" xfId="18"/>
    <cellStyle name="60% - akcent 4 3" xfId="906"/>
    <cellStyle name="60% - akcent 4 4" xfId="907"/>
    <cellStyle name="60% - akcent 4 5" xfId="908"/>
    <cellStyle name="60% - akcent 4 6" xfId="909"/>
    <cellStyle name="60% - akcent 4 7" xfId="910"/>
    <cellStyle name="60% - akcent 4 8" xfId="911"/>
    <cellStyle name="60% - akcent 5 1" xfId="912"/>
    <cellStyle name="60% - akcent 5 2" xfId="19"/>
    <cellStyle name="60% - akcent 5 3" xfId="913"/>
    <cellStyle name="60% - akcent 5 4" xfId="914"/>
    <cellStyle name="60% - akcent 5 5" xfId="915"/>
    <cellStyle name="60% - akcent 5 6" xfId="916"/>
    <cellStyle name="60% - akcent 5 7" xfId="917"/>
    <cellStyle name="60% - akcent 5 8" xfId="918"/>
    <cellStyle name="60% - akcent 6 1" xfId="919"/>
    <cellStyle name="60% - akcent 6 2" xfId="20"/>
    <cellStyle name="60% - akcent 6 3" xfId="920"/>
    <cellStyle name="60% - akcent 6 4" xfId="921"/>
    <cellStyle name="60% - akcent 6 5" xfId="922"/>
    <cellStyle name="60% - akcent 6 6" xfId="923"/>
    <cellStyle name="60% - akcent 6 7" xfId="924"/>
    <cellStyle name="60% - akcent 6 8" xfId="925"/>
    <cellStyle name="Accent1" xfId="926"/>
    <cellStyle name="Accent2" xfId="927"/>
    <cellStyle name="Accent3" xfId="928"/>
    <cellStyle name="Accent4" xfId="929"/>
    <cellStyle name="Accent5" xfId="930"/>
    <cellStyle name="Accent6" xfId="931"/>
    <cellStyle name="Akcent 1 1" xfId="932"/>
    <cellStyle name="Akcent 1 2" xfId="21"/>
    <cellStyle name="Akcent 1 3" xfId="933"/>
    <cellStyle name="Akcent 1 4" xfId="934"/>
    <cellStyle name="Akcent 1 5" xfId="935"/>
    <cellStyle name="Akcent 1 6" xfId="936"/>
    <cellStyle name="Akcent 1 7" xfId="937"/>
    <cellStyle name="Akcent 1 8" xfId="938"/>
    <cellStyle name="Akcent 2 1" xfId="939"/>
    <cellStyle name="Akcent 2 2" xfId="22"/>
    <cellStyle name="Akcent 2 3" xfId="940"/>
    <cellStyle name="Akcent 2 4" xfId="941"/>
    <cellStyle name="Akcent 2 5" xfId="942"/>
    <cellStyle name="Akcent 2 6" xfId="943"/>
    <cellStyle name="Akcent 2 7" xfId="944"/>
    <cellStyle name="Akcent 2 8" xfId="945"/>
    <cellStyle name="Akcent 3 1" xfId="946"/>
    <cellStyle name="Akcent 3 2" xfId="23"/>
    <cellStyle name="Akcent 3 3" xfId="947"/>
    <cellStyle name="Akcent 3 4" xfId="948"/>
    <cellStyle name="Akcent 3 5" xfId="949"/>
    <cellStyle name="Akcent 3 6" xfId="950"/>
    <cellStyle name="Akcent 3 7" xfId="951"/>
    <cellStyle name="Akcent 3 8" xfId="952"/>
    <cellStyle name="Akcent 4 1" xfId="953"/>
    <cellStyle name="Akcent 4 2" xfId="24"/>
    <cellStyle name="Akcent 4 3" xfId="954"/>
    <cellStyle name="Akcent 4 4" xfId="955"/>
    <cellStyle name="Akcent 4 5" xfId="956"/>
    <cellStyle name="Akcent 4 6" xfId="957"/>
    <cellStyle name="Akcent 4 7" xfId="958"/>
    <cellStyle name="Akcent 4 8" xfId="959"/>
    <cellStyle name="Akcent 5 1" xfId="960"/>
    <cellStyle name="Akcent 5 2" xfId="25"/>
    <cellStyle name="Akcent 5 3" xfId="961"/>
    <cellStyle name="Akcent 5 4" xfId="962"/>
    <cellStyle name="Akcent 5 5" xfId="963"/>
    <cellStyle name="Akcent 5 6" xfId="964"/>
    <cellStyle name="Akcent 5 7" xfId="965"/>
    <cellStyle name="Akcent 5 8" xfId="966"/>
    <cellStyle name="Akcent 6 1" xfId="967"/>
    <cellStyle name="Akcent 6 2" xfId="26"/>
    <cellStyle name="Akcent 6 3" xfId="968"/>
    <cellStyle name="Akcent 6 4" xfId="969"/>
    <cellStyle name="Akcent 6 5" xfId="970"/>
    <cellStyle name="Akcent 6 6" xfId="971"/>
    <cellStyle name="Akcent 6 7" xfId="972"/>
    <cellStyle name="Akcent 6 8" xfId="973"/>
    <cellStyle name="Bad" xfId="974"/>
    <cellStyle name="Calculation" xfId="975"/>
    <cellStyle name="Calculation 2" xfId="1616"/>
    <cellStyle name="Calculation 2 2" xfId="1974"/>
    <cellStyle name="Calculation 2 3" xfId="2428"/>
    <cellStyle name="Calculation 3" xfId="1919"/>
    <cellStyle name="Calculation 3 2" xfId="2127"/>
    <cellStyle name="Check Cell" xfId="976"/>
    <cellStyle name="Comma [0]" xfId="977"/>
    <cellStyle name="Comma_A" xfId="978"/>
    <cellStyle name="Comma0" xfId="979"/>
    <cellStyle name="Currency [0]" xfId="980"/>
    <cellStyle name="Currency [0] 2" xfId="981"/>
    <cellStyle name="Currency [0] 3" xfId="982"/>
    <cellStyle name="Currency [0]_laroux" xfId="27"/>
    <cellStyle name="Currency_A" xfId="983"/>
    <cellStyle name="Dane" xfId="984"/>
    <cellStyle name="Dane 2" xfId="1615"/>
    <cellStyle name="Dane 2 2" xfId="1973"/>
    <cellStyle name="Dane 2 3" xfId="2427"/>
    <cellStyle name="Dane 3" xfId="1619"/>
    <cellStyle name="Dane 3 2" xfId="1975"/>
    <cellStyle name="Dane wejściowe 1" xfId="985"/>
    <cellStyle name="Dane wejściowe 1 2" xfId="1614"/>
    <cellStyle name="Dane wejściowe 1 2 2" xfId="1972"/>
    <cellStyle name="Dane wejściowe 1 2 3" xfId="2426"/>
    <cellStyle name="Dane wejściowe 1 3" xfId="1620"/>
    <cellStyle name="Dane wejściowe 1 3 2" xfId="1976"/>
    <cellStyle name="Dane wejściowe 2" xfId="28"/>
    <cellStyle name="Dane wejściowe 2 2" xfId="1675"/>
    <cellStyle name="Dane wejściowe 2 2 2" xfId="2025"/>
    <cellStyle name="Dane wejściowe 2 2 3" xfId="2439"/>
    <cellStyle name="Dane wejściowe 2 3" xfId="1861"/>
    <cellStyle name="Dane wejściowe 2 3 2" xfId="2073"/>
    <cellStyle name="Dane wejściowe 3" xfId="986"/>
    <cellStyle name="Dane wejściowe 3 2" xfId="1613"/>
    <cellStyle name="Dane wejściowe 3 2 2" xfId="1971"/>
    <cellStyle name="Dane wejściowe 3 2 3" xfId="2425"/>
    <cellStyle name="Dane wejściowe 3 3" xfId="1621"/>
    <cellStyle name="Dane wejściowe 3 3 2" xfId="1977"/>
    <cellStyle name="Dane wejściowe 4" xfId="987"/>
    <cellStyle name="Dane wejściowe 4 2" xfId="1871"/>
    <cellStyle name="Dane wejściowe 4 2 2" xfId="2082"/>
    <cellStyle name="Dane wejściowe 4 2 3" xfId="2461"/>
    <cellStyle name="Dane wejściowe 4 3" xfId="1622"/>
    <cellStyle name="Dane wejściowe 4 3 2" xfId="1978"/>
    <cellStyle name="Dane wejściowe 5" xfId="988"/>
    <cellStyle name="Dane wejściowe 5 2" xfId="1612"/>
    <cellStyle name="Dane wejściowe 5 2 2" xfId="1970"/>
    <cellStyle name="Dane wejściowe 5 2 3" xfId="2424"/>
    <cellStyle name="Dane wejściowe 5 3" xfId="1623"/>
    <cellStyle name="Dane wejściowe 5 3 2" xfId="1979"/>
    <cellStyle name="Dane wejściowe 6" xfId="989"/>
    <cellStyle name="Dane wejściowe 6 2" xfId="1611"/>
    <cellStyle name="Dane wejściowe 6 2 2" xfId="1969"/>
    <cellStyle name="Dane wejściowe 6 2 3" xfId="2423"/>
    <cellStyle name="Dane wejściowe 6 3" xfId="1624"/>
    <cellStyle name="Dane wejściowe 6 3 2" xfId="1980"/>
    <cellStyle name="Dane wejściowe 7" xfId="990"/>
    <cellStyle name="Dane wejściowe 7 2" xfId="1664"/>
    <cellStyle name="Dane wejściowe 7 2 2" xfId="2017"/>
    <cellStyle name="Dane wejściowe 7 2 3" xfId="2435"/>
    <cellStyle name="Dane wejściowe 7 3" xfId="1625"/>
    <cellStyle name="Dane wejściowe 7 3 2" xfId="1981"/>
    <cellStyle name="Dane wejściowe 8" xfId="991"/>
    <cellStyle name="Dane wejściowe 8 2" xfId="1610"/>
    <cellStyle name="Dane wejściowe 8 2 2" xfId="1968"/>
    <cellStyle name="Dane wejściowe 8 2 3" xfId="2422"/>
    <cellStyle name="Dane wejściowe 8 3" xfId="1891"/>
    <cellStyle name="Dane wejściowe 8 3 2" xfId="2100"/>
    <cellStyle name="Dane wyjściowe 1" xfId="992"/>
    <cellStyle name="Dane wyjściowe 1 2" xfId="1609"/>
    <cellStyle name="Dane wyjściowe 1 2 2" xfId="1934"/>
    <cellStyle name="Dane wyjściowe 1 2 3" xfId="2412"/>
    <cellStyle name="Dane wyjściowe 1 3" xfId="1626"/>
    <cellStyle name="Dane wyjściowe 1 3 2" xfId="1982"/>
    <cellStyle name="Dane wyjściowe 2" xfId="29"/>
    <cellStyle name="Dane wyjściowe 2 2" xfId="1699"/>
    <cellStyle name="Dane wyjściowe 2 2 2" xfId="2048"/>
    <cellStyle name="Dane wyjściowe 2 2 3" xfId="2440"/>
    <cellStyle name="Dane wyjściowe 2 3" xfId="1910"/>
    <cellStyle name="Dane wyjściowe 2 3 2" xfId="2118"/>
    <cellStyle name="Dane wyjściowe 3" xfId="993"/>
    <cellStyle name="Dane wyjściowe 3 2" xfId="1608"/>
    <cellStyle name="Dane wyjściowe 3 2 2" xfId="1967"/>
    <cellStyle name="Dane wyjściowe 3 2 3" xfId="2421"/>
    <cellStyle name="Dane wyjściowe 3 3" xfId="1627"/>
    <cellStyle name="Dane wyjściowe 3 3 2" xfId="1983"/>
    <cellStyle name="Dane wyjściowe 4" xfId="994"/>
    <cellStyle name="Dane wyjściowe 4 2" xfId="1607"/>
    <cellStyle name="Dane wyjściowe 4 2 2" xfId="1939"/>
    <cellStyle name="Dane wyjściowe 4 2 3" xfId="2414"/>
    <cellStyle name="Dane wyjściowe 4 3" xfId="1628"/>
    <cellStyle name="Dane wyjściowe 4 3 2" xfId="1984"/>
    <cellStyle name="Dane wyjściowe 5" xfId="995"/>
    <cellStyle name="Dane wyjściowe 5 2" xfId="1606"/>
    <cellStyle name="Dane wyjściowe 5 2 2" xfId="1943"/>
    <cellStyle name="Dane wyjściowe 5 2 3" xfId="2415"/>
    <cellStyle name="Dane wyjściowe 5 3" xfId="1629"/>
    <cellStyle name="Dane wyjściowe 5 3 2" xfId="1985"/>
    <cellStyle name="Dane wyjściowe 6" xfId="996"/>
    <cellStyle name="Dane wyjściowe 6 2" xfId="1886"/>
    <cellStyle name="Dane wyjściowe 6 2 2" xfId="2095"/>
    <cellStyle name="Dane wyjściowe 6 2 3" xfId="2470"/>
    <cellStyle name="Dane wyjściowe 6 3" xfId="1693"/>
    <cellStyle name="Dane wyjściowe 6 3 2" xfId="2042"/>
    <cellStyle name="Dane wyjściowe 7" xfId="997"/>
    <cellStyle name="Dane wyjściowe 7 2" xfId="1605"/>
    <cellStyle name="Dane wyjściowe 7 2 2" xfId="1946"/>
    <cellStyle name="Dane wyjściowe 7 2 3" xfId="2416"/>
    <cellStyle name="Dane wyjściowe 7 3" xfId="1677"/>
    <cellStyle name="Dane wyjściowe 7 3 2" xfId="2027"/>
    <cellStyle name="Dane wyjściowe 8" xfId="998"/>
    <cellStyle name="Dane wyjściowe 8 2" xfId="1663"/>
    <cellStyle name="Dane wyjściowe 8 2 2" xfId="2016"/>
    <cellStyle name="Dane wyjściowe 8 2 3" xfId="2434"/>
    <cellStyle name="Dane wyjściowe 8 3" xfId="1667"/>
    <cellStyle name="Dane wyjściowe 8 3 2" xfId="2018"/>
    <cellStyle name="Dobre 1" xfId="999"/>
    <cellStyle name="Dobre 2" xfId="30"/>
    <cellStyle name="Dobre 2 2" xfId="1000"/>
    <cellStyle name="Dobre 2 3" xfId="1001"/>
    <cellStyle name="Dobre 2_B&amp;Q S-8 Węzeł Wachlinowy 2011.05.05" xfId="1002"/>
    <cellStyle name="Dobre 3" xfId="1003"/>
    <cellStyle name="Dobre 4" xfId="1004"/>
    <cellStyle name="Dobre 5" xfId="1005"/>
    <cellStyle name="Dobre 6" xfId="1006"/>
    <cellStyle name="Dobre 7" xfId="1007"/>
    <cellStyle name="Dobre 8" xfId="1008"/>
    <cellStyle name="Dziesiętny 2" xfId="31"/>
    <cellStyle name="Dziesiętny 2 2" xfId="1009"/>
    <cellStyle name="Dziesiętny 2 2 2" xfId="1010"/>
    <cellStyle name="Dziesiętny 2 2 3" xfId="1011"/>
    <cellStyle name="Dziesiętny 2 3" xfId="1012"/>
    <cellStyle name="Dziesiętny 2 4" xfId="1013"/>
    <cellStyle name="Dziesiętny 3" xfId="1014"/>
    <cellStyle name="Dziesiętny 3 2" xfId="1015"/>
    <cellStyle name="Dziesiętny 3 2 2" xfId="1016"/>
    <cellStyle name="Dziesiętny 3 2 3" xfId="1017"/>
    <cellStyle name="Dziesiętny 3 3" xfId="1018"/>
    <cellStyle name="Dziesiętny 3 4" xfId="1019"/>
    <cellStyle name="Dziesiętny 4" xfId="1020"/>
    <cellStyle name="Dziesiętny 4 2" xfId="1021"/>
    <cellStyle name="Dziesiętny 4 2 2" xfId="1022"/>
    <cellStyle name="Dziesiętny 4 3" xfId="1023"/>
    <cellStyle name="Dziesiętny 4 3 2" xfId="1444"/>
    <cellStyle name="Dziesiętny 4 3 2 2" xfId="1500"/>
    <cellStyle name="Dziesiętny 4 3 2 2 2" xfId="1569"/>
    <cellStyle name="Dziesiętny 4 3 2 2 2 2" xfId="1836"/>
    <cellStyle name="Dziesiętny 4 3 2 2 2 2 2" xfId="2404"/>
    <cellStyle name="Dziesiętny 4 3 2 2 2 3" xfId="2269"/>
    <cellStyle name="Dziesiętny 4 3 2 2 3" xfId="1769"/>
    <cellStyle name="Dziesiętny 4 3 2 2 3 2" xfId="2337"/>
    <cellStyle name="Dziesiętny 4 3 2 2 4" xfId="2202"/>
    <cellStyle name="Dziesiętny 4 3 2 3" xfId="1477"/>
    <cellStyle name="Dziesiętny 4 3 2 3 2" xfId="1547"/>
    <cellStyle name="Dziesiętny 4 3 2 3 2 2" xfId="1814"/>
    <cellStyle name="Dziesiętny 4 3 2 3 2 2 2" xfId="2382"/>
    <cellStyle name="Dziesiętny 4 3 2 3 2 3" xfId="2247"/>
    <cellStyle name="Dziesiętny 4 3 2 3 3" xfId="1747"/>
    <cellStyle name="Dziesiętny 4 3 2 3 3 2" xfId="2315"/>
    <cellStyle name="Dziesiętny 4 3 2 3 4" xfId="2180"/>
    <cellStyle name="Dziesiętny 4 3 2 4" xfId="1525"/>
    <cellStyle name="Dziesiętny 4 3 2 4 2" xfId="1792"/>
    <cellStyle name="Dziesiętny 4 3 2 4 2 2" xfId="2360"/>
    <cellStyle name="Dziesiętny 4 3 2 4 3" xfId="2225"/>
    <cellStyle name="Dziesiętny 4 3 2 5" xfId="1723"/>
    <cellStyle name="Dziesiętny 4 3 2 5 2" xfId="2292"/>
    <cellStyle name="Dziesiętny 4 3 2 6" xfId="2158"/>
    <cellStyle name="Dziesiętny 4 3 3" xfId="1487"/>
    <cellStyle name="Dziesiętny 4 3 3 2" xfId="1556"/>
    <cellStyle name="Dziesiętny 4 3 3 2 2" xfId="1823"/>
    <cellStyle name="Dziesiętny 4 3 3 2 2 2" xfId="2391"/>
    <cellStyle name="Dziesiętny 4 3 3 2 3" xfId="2256"/>
    <cellStyle name="Dziesiętny 4 3 3 3" xfId="1756"/>
    <cellStyle name="Dziesiętny 4 3 3 3 2" xfId="2324"/>
    <cellStyle name="Dziesiętny 4 3 3 4" xfId="2189"/>
    <cellStyle name="Dziesiętny 4 3 4" xfId="1464"/>
    <cellStyle name="Dziesiętny 4 3 4 2" xfId="1534"/>
    <cellStyle name="Dziesiętny 4 3 4 2 2" xfId="1801"/>
    <cellStyle name="Dziesiętny 4 3 4 2 2 2" xfId="2369"/>
    <cellStyle name="Dziesiętny 4 3 4 2 3" xfId="2234"/>
    <cellStyle name="Dziesiętny 4 3 4 3" xfId="1734"/>
    <cellStyle name="Dziesiętny 4 3 4 3 2" xfId="2302"/>
    <cellStyle name="Dziesiętny 4 3 4 4" xfId="2167"/>
    <cellStyle name="Dziesiętny 4 3 5" xfId="1512"/>
    <cellStyle name="Dziesiętny 4 3 5 2" xfId="1779"/>
    <cellStyle name="Dziesiętny 4 3 5 2 2" xfId="2347"/>
    <cellStyle name="Dziesiętny 4 3 5 3" xfId="2212"/>
    <cellStyle name="Dziesiętny 4 3 6" xfId="1705"/>
    <cellStyle name="Dziesiętny 4 3 6 2" xfId="2279"/>
    <cellStyle name="Dziesiętny 4 3 7" xfId="2143"/>
    <cellStyle name="Dziesiętny 4 4" xfId="1024"/>
    <cellStyle name="Euro" xfId="32"/>
    <cellStyle name="euro 2" xfId="1445"/>
    <cellStyle name="Excel Built-in Normal" xfId="33"/>
    <cellStyle name="Excel Built-in Normal 2" xfId="1446"/>
    <cellStyle name="Explanatory Text" xfId="1025"/>
    <cellStyle name="factor" xfId="1026"/>
    <cellStyle name="Good" xfId="1027"/>
    <cellStyle name="Grey" xfId="1028"/>
    <cellStyle name="Heading 1" xfId="1029"/>
    <cellStyle name="Heading 1 2" xfId="1592"/>
    <cellStyle name="Heading 1 2 2" xfId="1940"/>
    <cellStyle name="Heading 1 3" xfId="1670"/>
    <cellStyle name="Heading 1 3 2" xfId="2021"/>
    <cellStyle name="Heading 1 4" xfId="1618"/>
    <cellStyle name="Heading 2" xfId="1030"/>
    <cellStyle name="Heading 2 2" xfId="1591"/>
    <cellStyle name="Heading 2 2 2" xfId="1944"/>
    <cellStyle name="Heading 2 3" xfId="1630"/>
    <cellStyle name="Heading 2 3 2" xfId="1986"/>
    <cellStyle name="Heading 2 4" xfId="1617"/>
    <cellStyle name="Heading 2 5" xfId="1958"/>
    <cellStyle name="Heading 3" xfId="1031"/>
    <cellStyle name="Heading 4" xfId="1032"/>
    <cellStyle name="Hyperlink_LV_MCX_08_06_2001_zm.xls Diagramm 16" xfId="1033"/>
    <cellStyle name="ilość" xfId="1034"/>
    <cellStyle name="Input" xfId="1035"/>
    <cellStyle name="Input [yellow]" xfId="1036"/>
    <cellStyle name="Input [yellow] 2" xfId="1593"/>
    <cellStyle name="Input [yellow] 2 2" xfId="1966"/>
    <cellStyle name="Input [yellow] 2 3" xfId="2420"/>
    <cellStyle name="Input [yellow] 3" xfId="1695"/>
    <cellStyle name="Input [yellow] 3 2" xfId="2044"/>
    <cellStyle name="Input 2" xfId="1594"/>
    <cellStyle name="Input 2 2" xfId="1935"/>
    <cellStyle name="Input 2 3" xfId="2413"/>
    <cellStyle name="Input 3" xfId="1631"/>
    <cellStyle name="Input 3 2" xfId="1987"/>
    <cellStyle name="Input 3 3" xfId="2429"/>
    <cellStyle name="Input 4" xfId="1710"/>
    <cellStyle name="Input 4 2" xfId="2055"/>
    <cellStyle name="Input 4 3" xfId="2442"/>
    <cellStyle name="Input 5" xfId="1724"/>
    <cellStyle name="Input 5 2" xfId="2056"/>
    <cellStyle name="Input 6" xfId="2144"/>
    <cellStyle name="Input 7" xfId="2141"/>
    <cellStyle name="Input 8" xfId="2142"/>
    <cellStyle name="Input__BofQ_Minsk_Maz_15_04_09_D" xfId="1037"/>
    <cellStyle name="Komórka połączona 1" xfId="1038"/>
    <cellStyle name="Komórka połączona 2" xfId="34"/>
    <cellStyle name="Komórka połączona 3" xfId="1039"/>
    <cellStyle name="Komórka połączona 4" xfId="1040"/>
    <cellStyle name="Komórka połączona 5" xfId="1041"/>
    <cellStyle name="Komórka połączona 6" xfId="1042"/>
    <cellStyle name="Komórka połączona 7" xfId="1043"/>
    <cellStyle name="Komórka połączona 8" xfId="1044"/>
    <cellStyle name="Komórka zaznaczona 1" xfId="1045"/>
    <cellStyle name="Komórka zaznaczona 2" xfId="35"/>
    <cellStyle name="Komórka zaznaczona 3" xfId="1046"/>
    <cellStyle name="Komórka zaznaczona 4" xfId="1047"/>
    <cellStyle name="Komórka zaznaczona 5" xfId="1048"/>
    <cellStyle name="Komórka zaznaczona 6" xfId="1049"/>
    <cellStyle name="Komórka zaznaczona 7" xfId="1050"/>
    <cellStyle name="Komórka zaznaczona 8" xfId="1051"/>
    <cellStyle name="Linked Cell" xfId="1052"/>
    <cellStyle name="lp" xfId="1053"/>
    <cellStyle name="Millares [0]_Aparcamiento Arfe" xfId="1054"/>
    <cellStyle name="n glowny" xfId="1055"/>
    <cellStyle name="nagl szary" xfId="1056"/>
    <cellStyle name="Nagłówek" xfId="1057"/>
    <cellStyle name="Nagłówek 1 1" xfId="1058"/>
    <cellStyle name="Nagłówek 1 1 2" xfId="1590"/>
    <cellStyle name="Nagłówek 1 1 2 2" xfId="1947"/>
    <cellStyle name="Nagłówek 1 1 3" xfId="1632"/>
    <cellStyle name="Nagłówek 1 1 3 2" xfId="1988"/>
    <cellStyle name="Nagłówek 1 1 4" xfId="1604"/>
    <cellStyle name="Nagłówek 1 1 5" xfId="1948"/>
    <cellStyle name="Nagłówek 1 2" xfId="36"/>
    <cellStyle name="Nagłówek 1 2 2" xfId="1661"/>
    <cellStyle name="Nagłówek 1 2 2 2" xfId="2015"/>
    <cellStyle name="Nagłówek 1 2 3" xfId="1847"/>
    <cellStyle name="Nagłówek 1 2 3 2" xfId="2060"/>
    <cellStyle name="Nagłówek 1 2 4" xfId="1655"/>
    <cellStyle name="Nagłówek 1 2 5" xfId="1960"/>
    <cellStyle name="Nagłówek 1 3" xfId="1059"/>
    <cellStyle name="Nagłówek 1 3 2" xfId="1589"/>
    <cellStyle name="Nagłówek 1 3 2 2" xfId="1950"/>
    <cellStyle name="Nagłówek 1 3 3" xfId="1633"/>
    <cellStyle name="Nagłówek 1 3 3 2" xfId="1989"/>
    <cellStyle name="Nagłówek 1 3 4" xfId="1603"/>
    <cellStyle name="Nagłówek 1 3 5" xfId="1964"/>
    <cellStyle name="Nagłówek 1 4" xfId="1060"/>
    <cellStyle name="Nagłówek 1 4 2" xfId="1588"/>
    <cellStyle name="Nagłówek 1 4 2 2" xfId="1963"/>
    <cellStyle name="Nagłówek 1 4 3" xfId="1634"/>
    <cellStyle name="Nagłówek 1 4 3 2" xfId="1990"/>
    <cellStyle name="Nagłówek 1 4 4" xfId="1685"/>
    <cellStyle name="Nagłówek 1 4 5" xfId="1957"/>
    <cellStyle name="Nagłówek 1 5" xfId="1061"/>
    <cellStyle name="Nagłówek 1 5 2" xfId="1877"/>
    <cellStyle name="Nagłówek 1 5 2 2" xfId="2086"/>
    <cellStyle name="Nagłówek 1 5 3" xfId="1657"/>
    <cellStyle name="Nagłówek 1 5 3 2" xfId="2012"/>
    <cellStyle name="Nagłówek 1 5 4" xfId="1602"/>
    <cellStyle name="Nagłówek 1 5 5" xfId="1956"/>
    <cellStyle name="Nagłówek 1 6" xfId="1062"/>
    <cellStyle name="Nagłówek 1 6 2" xfId="1883"/>
    <cellStyle name="Nagłówek 1 6 2 2" xfId="2092"/>
    <cellStyle name="Nagłówek 1 6 3" xfId="1635"/>
    <cellStyle name="Nagłówek 1 6 3 2" xfId="1991"/>
    <cellStyle name="Nagłówek 1 6 4" xfId="1709"/>
    <cellStyle name="Nagłówek 1 6 5" xfId="1955"/>
    <cellStyle name="Nagłówek 1 7" xfId="1063"/>
    <cellStyle name="Nagłówek 1 7 2" xfId="1898"/>
    <cellStyle name="Nagłówek 1 7 2 2" xfId="2106"/>
    <cellStyle name="Nagłówek 1 7 3" xfId="1636"/>
    <cellStyle name="Nagłówek 1 7 3 2" xfId="1992"/>
    <cellStyle name="Nagłówek 1 7 4" xfId="1601"/>
    <cellStyle name="Nagłówek 1 7 5" xfId="1936"/>
    <cellStyle name="Nagłówek 1 8" xfId="1064"/>
    <cellStyle name="Nagłówek 1 8 2" xfId="1925"/>
    <cellStyle name="Nagłówek 1 8 2 2" xfId="2133"/>
    <cellStyle name="Nagłówek 1 8 3" xfId="1637"/>
    <cellStyle name="Nagłówek 1 8 3 2" xfId="1993"/>
    <cellStyle name="Nagłówek 1 8 4" xfId="1600"/>
    <cellStyle name="Nagłówek 1 8 5" xfId="1945"/>
    <cellStyle name="Nagłówek 2 1" xfId="1065"/>
    <cellStyle name="Nagłówek 2 1 2" xfId="1912"/>
    <cellStyle name="Nagłówek 2 1 2 2" xfId="2120"/>
    <cellStyle name="Nagłówek 2 1 3" xfId="1638"/>
    <cellStyle name="Nagłówek 2 1 3 2" xfId="1994"/>
    <cellStyle name="Nagłówek 2 1 4" xfId="1599"/>
    <cellStyle name="Nagłówek 2 1 5" xfId="1941"/>
    <cellStyle name="Nagłówek 2 2" xfId="37"/>
    <cellStyle name="Nagłówek 2 2 2" xfId="1660"/>
    <cellStyle name="Nagłówek 2 2 2 2" xfId="2014"/>
    <cellStyle name="Nagłówek 2 2 3" xfId="1876"/>
    <cellStyle name="Nagłówek 2 2 3 2" xfId="2085"/>
    <cellStyle name="Nagłówek 2 2 4" xfId="1928"/>
    <cellStyle name="Nagłówek 2 2 5" xfId="1959"/>
    <cellStyle name="Nagłówek 2 3" xfId="1066"/>
    <cellStyle name="Nagłówek 2 3 2" xfId="1881"/>
    <cellStyle name="Nagłówek 2 3 2 2" xfId="2090"/>
    <cellStyle name="Nagłówek 2 3 3" xfId="1639"/>
    <cellStyle name="Nagłówek 2 3 3 2" xfId="1995"/>
    <cellStyle name="Nagłówek 2 3 4" xfId="1662"/>
    <cellStyle name="Nagłówek 2 3 5" xfId="1965"/>
    <cellStyle name="Nagłówek 2 4" xfId="1067"/>
    <cellStyle name="Nagłówek 2 4 2" xfId="1893"/>
    <cellStyle name="Nagłówek 2 4 2 2" xfId="2102"/>
    <cellStyle name="Nagłówek 2 4 3" xfId="1640"/>
    <cellStyle name="Nagłówek 2 4 3 2" xfId="1996"/>
    <cellStyle name="Nagłówek 2 4 4" xfId="1872"/>
    <cellStyle name="Nagłówek 2 4 5" xfId="1937"/>
    <cellStyle name="Nagłówek 2 5" xfId="1068"/>
    <cellStyle name="Nagłówek 2 5 2" xfId="1921"/>
    <cellStyle name="Nagłówek 2 5 2 2" xfId="2129"/>
    <cellStyle name="Nagłówek 2 5 3" xfId="1641"/>
    <cellStyle name="Nagłówek 2 5 3 2" xfId="1997"/>
    <cellStyle name="Nagłówek 2 5 4" xfId="1598"/>
    <cellStyle name="Nagłówek 2 5 5" xfId="1942"/>
    <cellStyle name="Nagłówek 2 6" xfId="1069"/>
    <cellStyle name="Nagłówek 2 6 2" xfId="1907"/>
    <cellStyle name="Nagłówek 2 6 2 2" xfId="2115"/>
    <cellStyle name="Nagłówek 2 6 3" xfId="1642"/>
    <cellStyle name="Nagłówek 2 6 3 2" xfId="1998"/>
    <cellStyle name="Nagłówek 2 6 4" xfId="1597"/>
    <cellStyle name="Nagłówek 2 6 5" xfId="1933"/>
    <cellStyle name="Nagłówek 2 7" xfId="1070"/>
    <cellStyle name="Nagłówek 2 7 2" xfId="1889"/>
    <cellStyle name="Nagłówek 2 7 2 2" xfId="2098"/>
    <cellStyle name="Nagłówek 2 7 3" xfId="1901"/>
    <cellStyle name="Nagłówek 2 7 3 2" xfId="2109"/>
    <cellStyle name="Nagłówek 2 7 4" xfId="1596"/>
    <cellStyle name="Nagłówek 2 7 5" xfId="1938"/>
    <cellStyle name="Nagłówek 2 8" xfId="1071"/>
    <cellStyle name="Nagłówek 2 8 2" xfId="1914"/>
    <cellStyle name="Nagłówek 2 8 2 2" xfId="2122"/>
    <cellStyle name="Nagłówek 2 8 3" xfId="1870"/>
    <cellStyle name="Nagłówek 2 8 3 2" xfId="2081"/>
    <cellStyle name="Nagłówek 2 8 4" xfId="1595"/>
    <cellStyle name="Nagłówek 2 8 5" xfId="1949"/>
    <cellStyle name="Nagłówek 3 1" xfId="1072"/>
    <cellStyle name="Nagłówek 3 2" xfId="38"/>
    <cellStyle name="Nagłówek 3 3" xfId="1073"/>
    <cellStyle name="Nagłówek 3 4" xfId="1074"/>
    <cellStyle name="Nagłówek 3 5" xfId="1075"/>
    <cellStyle name="Nagłówek 3 6" xfId="1076"/>
    <cellStyle name="Nagłówek 3 7" xfId="1077"/>
    <cellStyle name="Nagłówek 3 8" xfId="1078"/>
    <cellStyle name="Nagłówek 3 8 7" xfId="1079"/>
    <cellStyle name="Nagłówek 4 1" xfId="1080"/>
    <cellStyle name="Nagłówek 4 2" xfId="39"/>
    <cellStyle name="Nagłówek 4 3" xfId="1081"/>
    <cellStyle name="Nagłówek 4 4" xfId="1082"/>
    <cellStyle name="Nagłówek 4 5" xfId="1083"/>
    <cellStyle name="Nagłówek 4 6" xfId="1084"/>
    <cellStyle name="Nagłówek 4 7" xfId="1085"/>
    <cellStyle name="Nagłówek 4 8" xfId="1086"/>
    <cellStyle name="Neutral" xfId="1087"/>
    <cellStyle name="Neutralne 1" xfId="1088"/>
    <cellStyle name="Neutralne 2" xfId="40"/>
    <cellStyle name="Neutralne 3" xfId="1089"/>
    <cellStyle name="Neutralne 4" xfId="1090"/>
    <cellStyle name="Neutralne 5" xfId="1091"/>
    <cellStyle name="Neutralne 6" xfId="1092"/>
    <cellStyle name="Neutralne 7" xfId="1093"/>
    <cellStyle name="Neutralne 8" xfId="1094"/>
    <cellStyle name="Niezdef." xfId="1095"/>
    <cellStyle name="No-definido" xfId="1096"/>
    <cellStyle name="None" xfId="41"/>
    <cellStyle name="None 2" xfId="1459"/>
    <cellStyle name="Normal - Style1" xfId="1097"/>
    <cellStyle name="Normal_131200 das1 !!!!" xfId="1098"/>
    <cellStyle name="normální_laroux" xfId="42"/>
    <cellStyle name="Normalny" xfId="0" builtinId="0"/>
    <cellStyle name="Normalny 10" xfId="1099"/>
    <cellStyle name="Normalny 10 2" xfId="1100"/>
    <cellStyle name="Normalny 10_A4 Krzyż-Dębica-Wycena-Drogi-2010-02-17" xfId="1101"/>
    <cellStyle name="Normalny 100" xfId="1431"/>
    <cellStyle name="Normalny 101" xfId="1432"/>
    <cellStyle name="Normalny 102" xfId="1433"/>
    <cellStyle name="Normalny 103" xfId="1434"/>
    <cellStyle name="Normalny 104" xfId="1435"/>
    <cellStyle name="Normalny 105" xfId="1436"/>
    <cellStyle name="Normalny 106" xfId="1437"/>
    <cellStyle name="Normalny 107" xfId="1438"/>
    <cellStyle name="Normalny 108" xfId="1439"/>
    <cellStyle name="Normalny 109" xfId="1440"/>
    <cellStyle name="Normalny 11" xfId="1102"/>
    <cellStyle name="Normalny 110" xfId="1441"/>
    <cellStyle name="Normalny 111" xfId="1442"/>
    <cellStyle name="Normalny 111 2" xfId="1498"/>
    <cellStyle name="Normalny 111 2 2" xfId="1567"/>
    <cellStyle name="Normalny 111 2 2 2" xfId="1834"/>
    <cellStyle name="Normalny 111 2 2 2 2" xfId="2402"/>
    <cellStyle name="Normalny 111 2 2 3" xfId="2267"/>
    <cellStyle name="Normalny 111 2 3" xfId="1767"/>
    <cellStyle name="Normalny 111 2 3 2" xfId="2335"/>
    <cellStyle name="Normalny 111 2 4" xfId="2200"/>
    <cellStyle name="Normalny 111 3" xfId="1475"/>
    <cellStyle name="Normalny 111 3 2" xfId="1545"/>
    <cellStyle name="Normalny 111 3 2 2" xfId="1812"/>
    <cellStyle name="Normalny 111 3 2 2 2" xfId="2380"/>
    <cellStyle name="Normalny 111 3 2 3" xfId="2245"/>
    <cellStyle name="Normalny 111 3 3" xfId="1745"/>
    <cellStyle name="Normalny 111 3 3 2" xfId="2313"/>
    <cellStyle name="Normalny 111 3 4" xfId="2178"/>
    <cellStyle name="Normalny 111 4" xfId="1523"/>
    <cellStyle name="Normalny 111 4 2" xfId="1790"/>
    <cellStyle name="Normalny 111 4 2 2" xfId="2358"/>
    <cellStyle name="Normalny 111 4 3" xfId="2223"/>
    <cellStyle name="Normalny 111 5" xfId="1721"/>
    <cellStyle name="Normalny 111 5 2" xfId="2290"/>
    <cellStyle name="Normalny 111 6" xfId="2156"/>
    <cellStyle name="Normalny 112" xfId="1443"/>
    <cellStyle name="Normalny 112 2" xfId="1499"/>
    <cellStyle name="Normalny 112 2 2" xfId="1568"/>
    <cellStyle name="Normalny 112 2 2 2" xfId="1835"/>
    <cellStyle name="Normalny 112 2 2 2 2" xfId="2403"/>
    <cellStyle name="Normalny 112 2 2 3" xfId="2268"/>
    <cellStyle name="Normalny 112 2 3" xfId="1768"/>
    <cellStyle name="Normalny 112 2 3 2" xfId="2336"/>
    <cellStyle name="Normalny 112 2 4" xfId="2201"/>
    <cellStyle name="Normalny 112 3" xfId="1476"/>
    <cellStyle name="Normalny 112 3 2" xfId="1546"/>
    <cellStyle name="Normalny 112 3 2 2" xfId="1813"/>
    <cellStyle name="Normalny 112 3 2 2 2" xfId="2381"/>
    <cellStyle name="Normalny 112 3 2 3" xfId="2246"/>
    <cellStyle name="Normalny 112 3 3" xfId="1746"/>
    <cellStyle name="Normalny 112 3 3 2" xfId="2314"/>
    <cellStyle name="Normalny 112 3 4" xfId="2179"/>
    <cellStyle name="Normalny 112 4" xfId="1524"/>
    <cellStyle name="Normalny 112 4 2" xfId="1791"/>
    <cellStyle name="Normalny 112 4 2 2" xfId="2359"/>
    <cellStyle name="Normalny 112 4 3" xfId="2224"/>
    <cellStyle name="Normalny 112 5" xfId="1722"/>
    <cellStyle name="Normalny 112 5 2" xfId="2291"/>
    <cellStyle name="Normalny 112 6" xfId="2157"/>
    <cellStyle name="Normalny 113" xfId="1509"/>
    <cellStyle name="Normalny 114" xfId="1508"/>
    <cellStyle name="Normalny 114 2" xfId="1777"/>
    <cellStyle name="Normalny 114 2 2" xfId="2345"/>
    <cellStyle name="Normalny 114 3" xfId="2210"/>
    <cellStyle name="Normalny 115" xfId="1578"/>
    <cellStyle name="Normalny 116" xfId="1577"/>
    <cellStyle name="Normalny 116 2" xfId="2277"/>
    <cellStyle name="Normalny 117" xfId="1582"/>
    <cellStyle name="Normalny 118" xfId="1732"/>
    <cellStyle name="Normalny 118 2" xfId="2300"/>
    <cellStyle name="Normalny 119" xfId="1706"/>
    <cellStyle name="Normalny 12" xfId="1103"/>
    <cellStyle name="Normalny 12 2" xfId="1104"/>
    <cellStyle name="Normalny 12_A4 Krzyż-Dębica-Wycena-Drogi-2010-02-17" xfId="1105"/>
    <cellStyle name="Normalny 120" xfId="1874"/>
    <cellStyle name="Normalny 120 2" xfId="2463"/>
    <cellStyle name="Normalny 121" xfId="1665"/>
    <cellStyle name="Normalny 121 2" xfId="2436"/>
    <cellStyle name="Normalny 122" xfId="1896"/>
    <cellStyle name="Normalny 122 2" xfId="2476"/>
    <cellStyle name="Normalny 123" xfId="1671"/>
    <cellStyle name="Normalny 123 2" xfId="2438"/>
    <cellStyle name="Normalny 124" xfId="1853"/>
    <cellStyle name="Normalny 124 2" xfId="2449"/>
    <cellStyle name="Normalny 125" xfId="1666"/>
    <cellStyle name="Normalny 125 2" xfId="2437"/>
    <cellStyle name="Normalny 126" xfId="1658"/>
    <cellStyle name="Normalny 126 2" xfId="2433"/>
    <cellStyle name="Normalny 127" xfId="1926"/>
    <cellStyle name="Normalny 127 2" xfId="2494"/>
    <cellStyle name="Normalny 128" xfId="1930"/>
    <cellStyle name="Normalny 129" xfId="2138"/>
    <cellStyle name="Normalny 13" xfId="1106"/>
    <cellStyle name="Normalny 130" xfId="2151"/>
    <cellStyle name="Normalny 131" xfId="2140"/>
    <cellStyle name="Normalny 14" xfId="1107"/>
    <cellStyle name="Normalny 14 2" xfId="1108"/>
    <cellStyle name="Normalny 14_A4 Krzyż-Dębica-Wycena-Drogi-2010-02-17" xfId="1109"/>
    <cellStyle name="Normalny 15" xfId="1110"/>
    <cellStyle name="Normalny 16" xfId="1111"/>
    <cellStyle name="Normalny 16 2" xfId="1112"/>
    <cellStyle name="Normalny 16_A4 Krzyż-Dębica-Wycena-Drogi-2010-02-17" xfId="1113"/>
    <cellStyle name="Normalny 17" xfId="1114"/>
    <cellStyle name="Normalny 17 2" xfId="1115"/>
    <cellStyle name="Normalny 17_A4 Krzyż-Dębica-Wycena-Drogi-2010-02-17" xfId="1116"/>
    <cellStyle name="Normalny 18" xfId="1117"/>
    <cellStyle name="Normalny 18 2" xfId="1118"/>
    <cellStyle name="Normalny 18_A4 Krzyż-Dębica-Wycena-Drogi-2010-02-17" xfId="1119"/>
    <cellStyle name="Normalny 19" xfId="1120"/>
    <cellStyle name="Normalny 19 2" xfId="1121"/>
    <cellStyle name="Normalny 2" xfId="43"/>
    <cellStyle name="Normalny 2 10" xfId="63"/>
    <cellStyle name="Normalny 2 11" xfId="1122"/>
    <cellStyle name="Normalny 2 12" xfId="1123"/>
    <cellStyle name="Normalny 2 13" xfId="1124"/>
    <cellStyle name="Normalny 2 14" xfId="1125"/>
    <cellStyle name="Normalny 2 15" xfId="1126"/>
    <cellStyle name="Normalny 2 16" xfId="1127"/>
    <cellStyle name="Normalny 2 17" xfId="1128"/>
    <cellStyle name="Normalny 2 18" xfId="1129"/>
    <cellStyle name="Normalny 2 19" xfId="1130"/>
    <cellStyle name="Normalny 2 2" xfId="1131"/>
    <cellStyle name="Normalny 2 2 2" xfId="1409"/>
    <cellStyle name="Normalny 2 2 2 2" xfId="1413"/>
    <cellStyle name="Normalny 2 20" xfId="1132"/>
    <cellStyle name="Normalny 2 21" xfId="1133"/>
    <cellStyle name="Normalny 2 22" xfId="1134"/>
    <cellStyle name="Normalny 2 23" xfId="1135"/>
    <cellStyle name="Normalny 2 24" xfId="1136"/>
    <cellStyle name="Normalny 2 25" xfId="1137"/>
    <cellStyle name="Normalny 2 26" xfId="1138"/>
    <cellStyle name="Normalny 2 27" xfId="1447"/>
    <cellStyle name="Normalny 2 3" xfId="1139"/>
    <cellStyle name="Normalny 2 4" xfId="1140"/>
    <cellStyle name="Normalny 2 5" xfId="1141"/>
    <cellStyle name="Normalny 2 6" xfId="1142"/>
    <cellStyle name="Normalny 2 7" xfId="1143"/>
    <cellStyle name="Normalny 2 8" xfId="1144"/>
    <cellStyle name="Normalny 2 9" xfId="1408"/>
    <cellStyle name="Normalny 2_~5691126" xfId="1145"/>
    <cellStyle name="Normalny 20" xfId="1146"/>
    <cellStyle name="Normalny 20 2" xfId="1147"/>
    <cellStyle name="Normalny 20_A4 Krzyż-Dębica-Wycena-Drogi-2010-02-17" xfId="1148"/>
    <cellStyle name="Normalny 21" xfId="1149"/>
    <cellStyle name="Normalny 21 2" xfId="1150"/>
    <cellStyle name="Normalny 21_A4 Krzyż-Dębica-Wycena-Drogi-2010-02-17" xfId="1151"/>
    <cellStyle name="Normalny 22" xfId="1152"/>
    <cellStyle name="Normalny 22 2" xfId="1153"/>
    <cellStyle name="Normalny 22_A4 Krzyż-Dębica-Wycena-Drogi-2010-02-17" xfId="1154"/>
    <cellStyle name="Normalny 23" xfId="1155"/>
    <cellStyle name="Normalny 24" xfId="1156"/>
    <cellStyle name="Normalny 24 2" xfId="1157"/>
    <cellStyle name="Normalny 24_A4 Krzyż-Dębica-Wycena-Drogi-2010-02-17" xfId="1158"/>
    <cellStyle name="Normalny 25" xfId="1159"/>
    <cellStyle name="Normalny 26" xfId="1160"/>
    <cellStyle name="Normalny 26 2" xfId="1161"/>
    <cellStyle name="Normalny 26_A4 Krzyż-Dębica-Wycena-Drogi-2010-02-17" xfId="1162"/>
    <cellStyle name="Normalny 27" xfId="1163"/>
    <cellStyle name="Normalny 28" xfId="1164"/>
    <cellStyle name="Normalny 29" xfId="1165"/>
    <cellStyle name="Normalny 3" xfId="44"/>
    <cellStyle name="Normalny 3 2" xfId="1166"/>
    <cellStyle name="Normalny 3 3" xfId="1167"/>
    <cellStyle name="Normalny 3 4" xfId="1168"/>
    <cellStyle name="Normalny 3 5" xfId="1169"/>
    <cellStyle name="Normalny 3 6" xfId="1170"/>
    <cellStyle name="Normalny 3 7" xfId="1448"/>
    <cellStyle name="Normalny 3 8" xfId="1458"/>
    <cellStyle name="Normalny 3 8 2" xfId="1507"/>
    <cellStyle name="Normalny 3 8 2 2" xfId="1576"/>
    <cellStyle name="Normalny 3 8 2 2 2" xfId="1843"/>
    <cellStyle name="Normalny 3 8 2 2 2 2" xfId="2411"/>
    <cellStyle name="Normalny 3 8 2 2 3" xfId="2276"/>
    <cellStyle name="Normalny 3 8 2 3" xfId="1776"/>
    <cellStyle name="Normalny 3 8 2 3 2" xfId="2344"/>
    <cellStyle name="Normalny 3 8 2 4" xfId="2209"/>
    <cellStyle name="Normalny 3 8 3" xfId="1484"/>
    <cellStyle name="Normalny 3 8 3 2" xfId="1554"/>
    <cellStyle name="Normalny 3 8 3 2 2" xfId="1821"/>
    <cellStyle name="Normalny 3 8 3 2 2 2" xfId="2389"/>
    <cellStyle name="Normalny 3 8 3 2 3" xfId="2254"/>
    <cellStyle name="Normalny 3 8 3 3" xfId="1754"/>
    <cellStyle name="Normalny 3 8 3 3 2" xfId="2322"/>
    <cellStyle name="Normalny 3 8 3 4" xfId="2187"/>
    <cellStyle name="Normalny 3 8 4" xfId="1532"/>
    <cellStyle name="Normalny 3 8 4 2" xfId="1799"/>
    <cellStyle name="Normalny 3 8 4 2 2" xfId="2367"/>
    <cellStyle name="Normalny 3 8 4 3" xfId="2232"/>
    <cellStyle name="Normalny 3 8 5" xfId="1731"/>
    <cellStyle name="Normalny 3 8 5 2" xfId="2299"/>
    <cellStyle name="Normalny 3 8 6" xfId="2165"/>
    <cellStyle name="Normalny 3_~5691126" xfId="1171"/>
    <cellStyle name="Normalny 30" xfId="1172"/>
    <cellStyle name="Normalny 31" xfId="1173"/>
    <cellStyle name="Normalny 32" xfId="1174"/>
    <cellStyle name="Normalny 33" xfId="1175"/>
    <cellStyle name="Normalny 34" xfId="1176"/>
    <cellStyle name="Normalny 35" xfId="1177"/>
    <cellStyle name="Normalny 36" xfId="1178"/>
    <cellStyle name="Normalny 37" xfId="1179"/>
    <cellStyle name="Normalny 38" xfId="1180"/>
    <cellStyle name="Normalny 38 2" xfId="1181"/>
    <cellStyle name="Normalny 38_B&amp;Q S-8 Węzeł Wachlinowy 2011.05.05" xfId="1182"/>
    <cellStyle name="Normalny 39" xfId="1183"/>
    <cellStyle name="Normalny 4" xfId="45"/>
    <cellStyle name="Normalny 4 10" xfId="1485"/>
    <cellStyle name="Normalny 4 10 2" xfId="1555"/>
    <cellStyle name="Normalny 4 10 2 2" xfId="1822"/>
    <cellStyle name="Normalny 4 10 2 2 2" xfId="2390"/>
    <cellStyle name="Normalny 4 10 2 3" xfId="2255"/>
    <cellStyle name="Normalny 4 10 3" xfId="1755"/>
    <cellStyle name="Normalny 4 10 3 2" xfId="2323"/>
    <cellStyle name="Normalny 4 10 4" xfId="2188"/>
    <cellStyle name="Normalny 4 11" xfId="1462"/>
    <cellStyle name="Normalny 4 11 2" xfId="1533"/>
    <cellStyle name="Normalny 4 11 2 2" xfId="1800"/>
    <cellStyle name="Normalny 4 11 2 2 2" xfId="2368"/>
    <cellStyle name="Normalny 4 11 2 3" xfId="2233"/>
    <cellStyle name="Normalny 4 11 3" xfId="1733"/>
    <cellStyle name="Normalny 4 11 3 2" xfId="2301"/>
    <cellStyle name="Normalny 4 11 4" xfId="2166"/>
    <cellStyle name="Normalny 4 12" xfId="1510"/>
    <cellStyle name="Normalny 4 12 2" xfId="1778"/>
    <cellStyle name="Normalny 4 12 2 2" xfId="2346"/>
    <cellStyle name="Normalny 4 12 3" xfId="2211"/>
    <cellStyle name="Normalny 4 13" xfId="1583"/>
    <cellStyle name="Normalny 4 13 2" xfId="2278"/>
    <cellStyle name="Normalny 4 14" xfId="2139"/>
    <cellStyle name="Normalny 4 2" xfId="1184"/>
    <cellStyle name="Normalny 4 3" xfId="1185"/>
    <cellStyle name="Normalny 4 4" xfId="1186"/>
    <cellStyle name="Normalny 4 5" xfId="1187"/>
    <cellStyle name="Normalny 4 6" xfId="1188"/>
    <cellStyle name="Normalny 4 7" xfId="1189"/>
    <cellStyle name="Normalny 4 8" xfId="1407"/>
    <cellStyle name="Normalny 4 9" xfId="1449"/>
    <cellStyle name="Normalny 4_A4 Krzyż-Dębica-Wycena-Drogi-2010-02-17" xfId="1190"/>
    <cellStyle name="Normalny 40" xfId="1191"/>
    <cellStyle name="Normalny 41" xfId="1192"/>
    <cellStyle name="Normalny 42" xfId="1193"/>
    <cellStyle name="Normalny 43" xfId="1194"/>
    <cellStyle name="Normalny 44" xfId="1195"/>
    <cellStyle name="Normalny 45" xfId="1196"/>
    <cellStyle name="Normalny 46" xfId="1197"/>
    <cellStyle name="Normalny 47" xfId="1198"/>
    <cellStyle name="Normalny 48" xfId="1199"/>
    <cellStyle name="Normalny 49" xfId="1200"/>
    <cellStyle name="Normalny 5" xfId="46"/>
    <cellStyle name="Normalny 5 2" xfId="1201"/>
    <cellStyle name="Normalny 5 3" xfId="1406"/>
    <cellStyle name="Normalny 5 3 2" xfId="1494"/>
    <cellStyle name="Normalny 5 3 2 2" xfId="1563"/>
    <cellStyle name="Normalny 5 3 2 2 2" xfId="1830"/>
    <cellStyle name="Normalny 5 3 2 2 2 2" xfId="2398"/>
    <cellStyle name="Normalny 5 3 2 2 3" xfId="2263"/>
    <cellStyle name="Normalny 5 3 2 3" xfId="1763"/>
    <cellStyle name="Normalny 5 3 2 3 2" xfId="2331"/>
    <cellStyle name="Normalny 5 3 2 4" xfId="2196"/>
    <cellStyle name="Normalny 5 3 3" xfId="1471"/>
    <cellStyle name="Normalny 5 3 3 2" xfId="1541"/>
    <cellStyle name="Normalny 5 3 3 2 2" xfId="1808"/>
    <cellStyle name="Normalny 5 3 3 2 2 2" xfId="2376"/>
    <cellStyle name="Normalny 5 3 3 2 3" xfId="2241"/>
    <cellStyle name="Normalny 5 3 3 3" xfId="1741"/>
    <cellStyle name="Normalny 5 3 3 3 2" xfId="2309"/>
    <cellStyle name="Normalny 5 3 3 4" xfId="2174"/>
    <cellStyle name="Normalny 5 3 4" xfId="1519"/>
    <cellStyle name="Normalny 5 3 4 2" xfId="1786"/>
    <cellStyle name="Normalny 5 3 4 2 2" xfId="2354"/>
    <cellStyle name="Normalny 5 3 4 3" xfId="2219"/>
    <cellStyle name="Normalny 5 3 5" xfId="1717"/>
    <cellStyle name="Normalny 5 3 5 2" xfId="2286"/>
    <cellStyle name="Normalny 5 3 6" xfId="2152"/>
    <cellStyle name="Normalny 5 4" xfId="1414"/>
    <cellStyle name="Normalny 5 4 2" xfId="1496"/>
    <cellStyle name="Normalny 5 4 2 2" xfId="1565"/>
    <cellStyle name="Normalny 5 4 2 2 2" xfId="1832"/>
    <cellStyle name="Normalny 5 4 2 2 2 2" xfId="2400"/>
    <cellStyle name="Normalny 5 4 2 2 3" xfId="2265"/>
    <cellStyle name="Normalny 5 4 2 3" xfId="1765"/>
    <cellStyle name="Normalny 5 4 2 3 2" xfId="2333"/>
    <cellStyle name="Normalny 5 4 2 4" xfId="2198"/>
    <cellStyle name="Normalny 5 4 3" xfId="1473"/>
    <cellStyle name="Normalny 5 4 3 2" xfId="1543"/>
    <cellStyle name="Normalny 5 4 3 2 2" xfId="1810"/>
    <cellStyle name="Normalny 5 4 3 2 2 2" xfId="2378"/>
    <cellStyle name="Normalny 5 4 3 2 3" xfId="2243"/>
    <cellStyle name="Normalny 5 4 3 3" xfId="1743"/>
    <cellStyle name="Normalny 5 4 3 3 2" xfId="2311"/>
    <cellStyle name="Normalny 5 4 3 4" xfId="2176"/>
    <cellStyle name="Normalny 5 4 4" xfId="1521"/>
    <cellStyle name="Normalny 5 4 4 2" xfId="1788"/>
    <cellStyle name="Normalny 5 4 4 2 2" xfId="2356"/>
    <cellStyle name="Normalny 5 4 4 3" xfId="2221"/>
    <cellStyle name="Normalny 5 4 5" xfId="1719"/>
    <cellStyle name="Normalny 5 4 5 2" xfId="2288"/>
    <cellStyle name="Normalny 5 4 6" xfId="2154"/>
    <cellStyle name="Normalny 5 5" xfId="1450"/>
    <cellStyle name="Normalny 5_A4 Krzyż-Dębica-Wycena-Drogi-2010-02-17" xfId="1202"/>
    <cellStyle name="Normalny 50" xfId="1203"/>
    <cellStyle name="Normalny 51" xfId="1204"/>
    <cellStyle name="Normalny 52" xfId="1205"/>
    <cellStyle name="Normalny 53" xfId="1206"/>
    <cellStyle name="Normalny 54" xfId="1207"/>
    <cellStyle name="Normalny 55" xfId="1208"/>
    <cellStyle name="Normalny 56" xfId="1209"/>
    <cellStyle name="Normalny 56 2" xfId="1210"/>
    <cellStyle name="Normalny 57" xfId="1211"/>
    <cellStyle name="Normalny 57 2" xfId="1212"/>
    <cellStyle name="Normalny 58" xfId="1213"/>
    <cellStyle name="Normalny 58 2" xfId="1214"/>
    <cellStyle name="Normalny 59" xfId="1215"/>
    <cellStyle name="Normalny 59 2" xfId="1216"/>
    <cellStyle name="Normalny 6" xfId="1217"/>
    <cellStyle name="Normalny 6 2" xfId="1218"/>
    <cellStyle name="Normalny 6_~5691126" xfId="1219"/>
    <cellStyle name="Normalny 60" xfId="1220"/>
    <cellStyle name="Normalny 60 2" xfId="1221"/>
    <cellStyle name="Normalny 61" xfId="1222"/>
    <cellStyle name="Normalny 61 2" xfId="1223"/>
    <cellStyle name="Normalny 62" xfId="1224"/>
    <cellStyle name="Normalny 62 2" xfId="1225"/>
    <cellStyle name="Normalny 63" xfId="1226"/>
    <cellStyle name="Normalny 63 2" xfId="1227"/>
    <cellStyle name="Normalny 64" xfId="1228"/>
    <cellStyle name="Normalny 64 2" xfId="1229"/>
    <cellStyle name="Normalny 65" xfId="1230"/>
    <cellStyle name="Normalny 66" xfId="1231"/>
    <cellStyle name="Normalny 67" xfId="1232"/>
    <cellStyle name="Normalny 67 2" xfId="1451"/>
    <cellStyle name="Normalny 67 2 2" xfId="1501"/>
    <cellStyle name="Normalny 67 2 2 2" xfId="1570"/>
    <cellStyle name="Normalny 67 2 2 2 2" xfId="1837"/>
    <cellStyle name="Normalny 67 2 2 2 2 2" xfId="2405"/>
    <cellStyle name="Normalny 67 2 2 2 3" xfId="2270"/>
    <cellStyle name="Normalny 67 2 2 3" xfId="1770"/>
    <cellStyle name="Normalny 67 2 2 3 2" xfId="2338"/>
    <cellStyle name="Normalny 67 2 2 4" xfId="2203"/>
    <cellStyle name="Normalny 67 2 3" xfId="1478"/>
    <cellStyle name="Normalny 67 2 3 2" xfId="1548"/>
    <cellStyle name="Normalny 67 2 3 2 2" xfId="1815"/>
    <cellStyle name="Normalny 67 2 3 2 2 2" xfId="2383"/>
    <cellStyle name="Normalny 67 2 3 2 3" xfId="2248"/>
    <cellStyle name="Normalny 67 2 3 3" xfId="1748"/>
    <cellStyle name="Normalny 67 2 3 3 2" xfId="2316"/>
    <cellStyle name="Normalny 67 2 3 4" xfId="2181"/>
    <cellStyle name="Normalny 67 2 4" xfId="1526"/>
    <cellStyle name="Normalny 67 2 4 2" xfId="1793"/>
    <cellStyle name="Normalny 67 2 4 2 2" xfId="2361"/>
    <cellStyle name="Normalny 67 2 4 3" xfId="2226"/>
    <cellStyle name="Normalny 67 2 5" xfId="1725"/>
    <cellStyle name="Normalny 67 2 5 2" xfId="2293"/>
    <cellStyle name="Normalny 67 2 6" xfId="2159"/>
    <cellStyle name="Normalny 67 3" xfId="1488"/>
    <cellStyle name="Normalny 67 3 2" xfId="1557"/>
    <cellStyle name="Normalny 67 3 2 2" xfId="1824"/>
    <cellStyle name="Normalny 67 3 2 2 2" xfId="2392"/>
    <cellStyle name="Normalny 67 3 2 3" xfId="2257"/>
    <cellStyle name="Normalny 67 3 3" xfId="1757"/>
    <cellStyle name="Normalny 67 3 3 2" xfId="2325"/>
    <cellStyle name="Normalny 67 3 4" xfId="2190"/>
    <cellStyle name="Normalny 67 4" xfId="1465"/>
    <cellStyle name="Normalny 67 4 2" xfId="1535"/>
    <cellStyle name="Normalny 67 4 2 2" xfId="1802"/>
    <cellStyle name="Normalny 67 4 2 2 2" xfId="2370"/>
    <cellStyle name="Normalny 67 4 2 3" xfId="2235"/>
    <cellStyle name="Normalny 67 4 3" xfId="1735"/>
    <cellStyle name="Normalny 67 4 3 2" xfId="2303"/>
    <cellStyle name="Normalny 67 4 4" xfId="2168"/>
    <cellStyle name="Normalny 67 5" xfId="1513"/>
    <cellStyle name="Normalny 67 5 2" xfId="1780"/>
    <cellStyle name="Normalny 67 5 2 2" xfId="2348"/>
    <cellStyle name="Normalny 67 5 3" xfId="2213"/>
    <cellStyle name="Normalny 67 6" xfId="1711"/>
    <cellStyle name="Normalny 67 6 2" xfId="2280"/>
    <cellStyle name="Normalny 67 7" xfId="2145"/>
    <cellStyle name="Normalny 68" xfId="1233"/>
    <cellStyle name="Normalny 69" xfId="1234"/>
    <cellStyle name="Normalny 69 2" xfId="1452"/>
    <cellStyle name="Normalny 69 2 2" xfId="1502"/>
    <cellStyle name="Normalny 69 2 2 2" xfId="1571"/>
    <cellStyle name="Normalny 69 2 2 2 2" xfId="1838"/>
    <cellStyle name="Normalny 69 2 2 2 2 2" xfId="2406"/>
    <cellStyle name="Normalny 69 2 2 2 3" xfId="2271"/>
    <cellStyle name="Normalny 69 2 2 3" xfId="1771"/>
    <cellStyle name="Normalny 69 2 2 3 2" xfId="2339"/>
    <cellStyle name="Normalny 69 2 2 4" xfId="2204"/>
    <cellStyle name="Normalny 69 2 3" xfId="1479"/>
    <cellStyle name="Normalny 69 2 3 2" xfId="1549"/>
    <cellStyle name="Normalny 69 2 3 2 2" xfId="1816"/>
    <cellStyle name="Normalny 69 2 3 2 2 2" xfId="2384"/>
    <cellStyle name="Normalny 69 2 3 2 3" xfId="2249"/>
    <cellStyle name="Normalny 69 2 3 3" xfId="1749"/>
    <cellStyle name="Normalny 69 2 3 3 2" xfId="2317"/>
    <cellStyle name="Normalny 69 2 3 4" xfId="2182"/>
    <cellStyle name="Normalny 69 2 4" xfId="1527"/>
    <cellStyle name="Normalny 69 2 4 2" xfId="1794"/>
    <cellStyle name="Normalny 69 2 4 2 2" xfId="2362"/>
    <cellStyle name="Normalny 69 2 4 3" xfId="2227"/>
    <cellStyle name="Normalny 69 2 5" xfId="1726"/>
    <cellStyle name="Normalny 69 2 5 2" xfId="2294"/>
    <cellStyle name="Normalny 69 2 6" xfId="2160"/>
    <cellStyle name="Normalny 69 3" xfId="1489"/>
    <cellStyle name="Normalny 69 3 2" xfId="1558"/>
    <cellStyle name="Normalny 69 3 2 2" xfId="1825"/>
    <cellStyle name="Normalny 69 3 2 2 2" xfId="2393"/>
    <cellStyle name="Normalny 69 3 2 3" xfId="2258"/>
    <cellStyle name="Normalny 69 3 3" xfId="1758"/>
    <cellStyle name="Normalny 69 3 3 2" xfId="2326"/>
    <cellStyle name="Normalny 69 3 4" xfId="2191"/>
    <cellStyle name="Normalny 69 4" xfId="1466"/>
    <cellStyle name="Normalny 69 4 2" xfId="1536"/>
    <cellStyle name="Normalny 69 4 2 2" xfId="1803"/>
    <cellStyle name="Normalny 69 4 2 2 2" xfId="2371"/>
    <cellStyle name="Normalny 69 4 2 3" xfId="2236"/>
    <cellStyle name="Normalny 69 4 3" xfId="1736"/>
    <cellStyle name="Normalny 69 4 3 2" xfId="2304"/>
    <cellStyle name="Normalny 69 4 4" xfId="2169"/>
    <cellStyle name="Normalny 69 5" xfId="1514"/>
    <cellStyle name="Normalny 69 5 2" xfId="1781"/>
    <cellStyle name="Normalny 69 5 2 2" xfId="2349"/>
    <cellStyle name="Normalny 69 5 3" xfId="2214"/>
    <cellStyle name="Normalny 69 6" xfId="1712"/>
    <cellStyle name="Normalny 69 6 2" xfId="2281"/>
    <cellStyle name="Normalny 69 7" xfId="2146"/>
    <cellStyle name="Normalny 7" xfId="1235"/>
    <cellStyle name="Normalny 7 2" xfId="1236"/>
    <cellStyle name="Normalny 7_~5691126" xfId="1237"/>
    <cellStyle name="Normalny 70" xfId="1238"/>
    <cellStyle name="Normalny 70 2" xfId="1453"/>
    <cellStyle name="Normalny 70 2 2" xfId="1503"/>
    <cellStyle name="Normalny 70 2 2 2" xfId="1572"/>
    <cellStyle name="Normalny 70 2 2 2 2" xfId="1839"/>
    <cellStyle name="Normalny 70 2 2 2 2 2" xfId="2407"/>
    <cellStyle name="Normalny 70 2 2 2 3" xfId="2272"/>
    <cellStyle name="Normalny 70 2 2 3" xfId="1772"/>
    <cellStyle name="Normalny 70 2 2 3 2" xfId="2340"/>
    <cellStyle name="Normalny 70 2 2 4" xfId="2205"/>
    <cellStyle name="Normalny 70 2 3" xfId="1480"/>
    <cellStyle name="Normalny 70 2 3 2" xfId="1550"/>
    <cellStyle name="Normalny 70 2 3 2 2" xfId="1817"/>
    <cellStyle name="Normalny 70 2 3 2 2 2" xfId="2385"/>
    <cellStyle name="Normalny 70 2 3 2 3" xfId="2250"/>
    <cellStyle name="Normalny 70 2 3 3" xfId="1750"/>
    <cellStyle name="Normalny 70 2 3 3 2" xfId="2318"/>
    <cellStyle name="Normalny 70 2 3 4" xfId="2183"/>
    <cellStyle name="Normalny 70 2 4" xfId="1528"/>
    <cellStyle name="Normalny 70 2 4 2" xfId="1795"/>
    <cellStyle name="Normalny 70 2 4 2 2" xfId="2363"/>
    <cellStyle name="Normalny 70 2 4 3" xfId="2228"/>
    <cellStyle name="Normalny 70 2 5" xfId="1727"/>
    <cellStyle name="Normalny 70 2 5 2" xfId="2295"/>
    <cellStyle name="Normalny 70 2 6" xfId="2161"/>
    <cellStyle name="Normalny 70 3" xfId="1490"/>
    <cellStyle name="Normalny 70 3 2" xfId="1559"/>
    <cellStyle name="Normalny 70 3 2 2" xfId="1826"/>
    <cellStyle name="Normalny 70 3 2 2 2" xfId="2394"/>
    <cellStyle name="Normalny 70 3 2 3" xfId="2259"/>
    <cellStyle name="Normalny 70 3 3" xfId="1759"/>
    <cellStyle name="Normalny 70 3 3 2" xfId="2327"/>
    <cellStyle name="Normalny 70 3 4" xfId="2192"/>
    <cellStyle name="Normalny 70 4" xfId="1467"/>
    <cellStyle name="Normalny 70 4 2" xfId="1537"/>
    <cellStyle name="Normalny 70 4 2 2" xfId="1804"/>
    <cellStyle name="Normalny 70 4 2 2 2" xfId="2372"/>
    <cellStyle name="Normalny 70 4 2 3" xfId="2237"/>
    <cellStyle name="Normalny 70 4 3" xfId="1737"/>
    <cellStyle name="Normalny 70 4 3 2" xfId="2305"/>
    <cellStyle name="Normalny 70 4 4" xfId="2170"/>
    <cellStyle name="Normalny 70 5" xfId="1515"/>
    <cellStyle name="Normalny 70 5 2" xfId="1782"/>
    <cellStyle name="Normalny 70 5 2 2" xfId="2350"/>
    <cellStyle name="Normalny 70 5 3" xfId="2215"/>
    <cellStyle name="Normalny 70 6" xfId="1713"/>
    <cellStyle name="Normalny 70 6 2" xfId="2282"/>
    <cellStyle name="Normalny 70 7" xfId="2147"/>
    <cellStyle name="Normalny 71" xfId="1239"/>
    <cellStyle name="Normalny 71 2" xfId="1454"/>
    <cellStyle name="Normalny 71 2 2" xfId="1504"/>
    <cellStyle name="Normalny 71 2 2 2" xfId="1573"/>
    <cellStyle name="Normalny 71 2 2 2 2" xfId="1840"/>
    <cellStyle name="Normalny 71 2 2 2 2 2" xfId="2408"/>
    <cellStyle name="Normalny 71 2 2 2 3" xfId="2273"/>
    <cellStyle name="Normalny 71 2 2 3" xfId="1773"/>
    <cellStyle name="Normalny 71 2 2 3 2" xfId="2341"/>
    <cellStyle name="Normalny 71 2 2 4" xfId="2206"/>
    <cellStyle name="Normalny 71 2 3" xfId="1481"/>
    <cellStyle name="Normalny 71 2 3 2" xfId="1551"/>
    <cellStyle name="Normalny 71 2 3 2 2" xfId="1818"/>
    <cellStyle name="Normalny 71 2 3 2 2 2" xfId="2386"/>
    <cellStyle name="Normalny 71 2 3 2 3" xfId="2251"/>
    <cellStyle name="Normalny 71 2 3 3" xfId="1751"/>
    <cellStyle name="Normalny 71 2 3 3 2" xfId="2319"/>
    <cellStyle name="Normalny 71 2 3 4" xfId="2184"/>
    <cellStyle name="Normalny 71 2 4" xfId="1529"/>
    <cellStyle name="Normalny 71 2 4 2" xfId="1796"/>
    <cellStyle name="Normalny 71 2 4 2 2" xfId="2364"/>
    <cellStyle name="Normalny 71 2 4 3" xfId="2229"/>
    <cellStyle name="Normalny 71 2 5" xfId="1728"/>
    <cellStyle name="Normalny 71 2 5 2" xfId="2296"/>
    <cellStyle name="Normalny 71 2 6" xfId="2162"/>
    <cellStyle name="Normalny 71 3" xfId="1491"/>
    <cellStyle name="Normalny 71 3 2" xfId="1560"/>
    <cellStyle name="Normalny 71 3 2 2" xfId="1827"/>
    <cellStyle name="Normalny 71 3 2 2 2" xfId="2395"/>
    <cellStyle name="Normalny 71 3 2 3" xfId="2260"/>
    <cellStyle name="Normalny 71 3 3" xfId="1760"/>
    <cellStyle name="Normalny 71 3 3 2" xfId="2328"/>
    <cellStyle name="Normalny 71 3 4" xfId="2193"/>
    <cellStyle name="Normalny 71 4" xfId="1468"/>
    <cellStyle name="Normalny 71 4 2" xfId="1538"/>
    <cellStyle name="Normalny 71 4 2 2" xfId="1805"/>
    <cellStyle name="Normalny 71 4 2 2 2" xfId="2373"/>
    <cellStyle name="Normalny 71 4 2 3" xfId="2238"/>
    <cellStyle name="Normalny 71 4 3" xfId="1738"/>
    <cellStyle name="Normalny 71 4 3 2" xfId="2306"/>
    <cellStyle name="Normalny 71 4 4" xfId="2171"/>
    <cellStyle name="Normalny 71 5" xfId="1516"/>
    <cellStyle name="Normalny 71 5 2" xfId="1783"/>
    <cellStyle name="Normalny 71 5 2 2" xfId="2351"/>
    <cellStyle name="Normalny 71 5 3" xfId="2216"/>
    <cellStyle name="Normalny 71 6" xfId="1714"/>
    <cellStyle name="Normalny 71 6 2" xfId="2283"/>
    <cellStyle name="Normalny 71 7" xfId="2148"/>
    <cellStyle name="Normalny 72" xfId="1240"/>
    <cellStyle name="Normalny 72 2" xfId="1455"/>
    <cellStyle name="Normalny 72 2 2" xfId="1505"/>
    <cellStyle name="Normalny 72 2 2 2" xfId="1574"/>
    <cellStyle name="Normalny 72 2 2 2 2" xfId="1841"/>
    <cellStyle name="Normalny 72 2 2 2 2 2" xfId="2409"/>
    <cellStyle name="Normalny 72 2 2 2 3" xfId="2274"/>
    <cellStyle name="Normalny 72 2 2 3" xfId="1774"/>
    <cellStyle name="Normalny 72 2 2 3 2" xfId="2342"/>
    <cellStyle name="Normalny 72 2 2 4" xfId="2207"/>
    <cellStyle name="Normalny 72 2 3" xfId="1482"/>
    <cellStyle name="Normalny 72 2 3 2" xfId="1552"/>
    <cellStyle name="Normalny 72 2 3 2 2" xfId="1819"/>
    <cellStyle name="Normalny 72 2 3 2 2 2" xfId="2387"/>
    <cellStyle name="Normalny 72 2 3 2 3" xfId="2252"/>
    <cellStyle name="Normalny 72 2 3 3" xfId="1752"/>
    <cellStyle name="Normalny 72 2 3 3 2" xfId="2320"/>
    <cellStyle name="Normalny 72 2 3 4" xfId="2185"/>
    <cellStyle name="Normalny 72 2 4" xfId="1530"/>
    <cellStyle name="Normalny 72 2 4 2" xfId="1797"/>
    <cellStyle name="Normalny 72 2 4 2 2" xfId="2365"/>
    <cellStyle name="Normalny 72 2 4 3" xfId="2230"/>
    <cellStyle name="Normalny 72 2 5" xfId="1729"/>
    <cellStyle name="Normalny 72 2 5 2" xfId="2297"/>
    <cellStyle name="Normalny 72 2 6" xfId="2163"/>
    <cellStyle name="Normalny 72 3" xfId="1492"/>
    <cellStyle name="Normalny 72 3 2" xfId="1561"/>
    <cellStyle name="Normalny 72 3 2 2" xfId="1828"/>
    <cellStyle name="Normalny 72 3 2 2 2" xfId="2396"/>
    <cellStyle name="Normalny 72 3 2 3" xfId="2261"/>
    <cellStyle name="Normalny 72 3 3" xfId="1761"/>
    <cellStyle name="Normalny 72 3 3 2" xfId="2329"/>
    <cellStyle name="Normalny 72 3 4" xfId="2194"/>
    <cellStyle name="Normalny 72 4" xfId="1469"/>
    <cellStyle name="Normalny 72 4 2" xfId="1539"/>
    <cellStyle name="Normalny 72 4 2 2" xfId="1806"/>
    <cellStyle name="Normalny 72 4 2 2 2" xfId="2374"/>
    <cellStyle name="Normalny 72 4 2 3" xfId="2239"/>
    <cellStyle name="Normalny 72 4 3" xfId="1739"/>
    <cellStyle name="Normalny 72 4 3 2" xfId="2307"/>
    <cellStyle name="Normalny 72 4 4" xfId="2172"/>
    <cellStyle name="Normalny 72 5" xfId="1517"/>
    <cellStyle name="Normalny 72 5 2" xfId="1784"/>
    <cellStyle name="Normalny 72 5 2 2" xfId="2352"/>
    <cellStyle name="Normalny 72 5 3" xfId="2217"/>
    <cellStyle name="Normalny 72 6" xfId="1715"/>
    <cellStyle name="Normalny 72 6 2" xfId="2284"/>
    <cellStyle name="Normalny 72 7" xfId="2149"/>
    <cellStyle name="Normalny 73" xfId="1241"/>
    <cellStyle name="Normalny 73 2" xfId="1411"/>
    <cellStyle name="Normalny 73 3" xfId="1456"/>
    <cellStyle name="Normalny 73 3 2" xfId="1506"/>
    <cellStyle name="Normalny 73 3 2 2" xfId="1575"/>
    <cellStyle name="Normalny 73 3 2 2 2" xfId="1842"/>
    <cellStyle name="Normalny 73 3 2 2 2 2" xfId="2410"/>
    <cellStyle name="Normalny 73 3 2 2 3" xfId="2275"/>
    <cellStyle name="Normalny 73 3 2 3" xfId="1775"/>
    <cellStyle name="Normalny 73 3 2 3 2" xfId="2343"/>
    <cellStyle name="Normalny 73 3 2 4" xfId="2208"/>
    <cellStyle name="Normalny 73 3 3" xfId="1483"/>
    <cellStyle name="Normalny 73 3 3 2" xfId="1553"/>
    <cellStyle name="Normalny 73 3 3 2 2" xfId="1820"/>
    <cellStyle name="Normalny 73 3 3 2 2 2" xfId="2388"/>
    <cellStyle name="Normalny 73 3 3 2 3" xfId="2253"/>
    <cellStyle name="Normalny 73 3 3 3" xfId="1753"/>
    <cellStyle name="Normalny 73 3 3 3 2" xfId="2321"/>
    <cellStyle name="Normalny 73 3 3 4" xfId="2186"/>
    <cellStyle name="Normalny 73 3 4" xfId="1531"/>
    <cellStyle name="Normalny 73 3 4 2" xfId="1798"/>
    <cellStyle name="Normalny 73 3 4 2 2" xfId="2366"/>
    <cellStyle name="Normalny 73 3 4 3" xfId="2231"/>
    <cellStyle name="Normalny 73 3 5" xfId="1730"/>
    <cellStyle name="Normalny 73 3 5 2" xfId="2298"/>
    <cellStyle name="Normalny 73 3 6" xfId="2164"/>
    <cellStyle name="Normalny 73 4" xfId="1493"/>
    <cellStyle name="Normalny 73 4 2" xfId="1562"/>
    <cellStyle name="Normalny 73 4 2 2" xfId="1829"/>
    <cellStyle name="Normalny 73 4 2 2 2" xfId="2397"/>
    <cellStyle name="Normalny 73 4 2 3" xfId="2262"/>
    <cellStyle name="Normalny 73 4 3" xfId="1762"/>
    <cellStyle name="Normalny 73 4 3 2" xfId="2330"/>
    <cellStyle name="Normalny 73 4 4" xfId="2195"/>
    <cellStyle name="Normalny 73 5" xfId="1470"/>
    <cellStyle name="Normalny 73 5 2" xfId="1540"/>
    <cellStyle name="Normalny 73 5 2 2" xfId="1807"/>
    <cellStyle name="Normalny 73 5 2 2 2" xfId="2375"/>
    <cellStyle name="Normalny 73 5 2 3" xfId="2240"/>
    <cellStyle name="Normalny 73 5 3" xfId="1740"/>
    <cellStyle name="Normalny 73 5 3 2" xfId="2308"/>
    <cellStyle name="Normalny 73 5 4" xfId="2173"/>
    <cellStyle name="Normalny 73 6" xfId="1518"/>
    <cellStyle name="Normalny 73 6 2" xfId="1785"/>
    <cellStyle name="Normalny 73 6 2 2" xfId="2353"/>
    <cellStyle name="Normalny 73 6 3" xfId="2218"/>
    <cellStyle name="Normalny 73 7" xfId="1716"/>
    <cellStyle name="Normalny 73 7 2" xfId="2285"/>
    <cellStyle name="Normalny 73 8" xfId="2150"/>
    <cellStyle name="Normalny 74" xfId="1242"/>
    <cellStyle name="Normalny 74 2" xfId="1243"/>
    <cellStyle name="Normalny 75" xfId="1244"/>
    <cellStyle name="Normalny 76" xfId="64"/>
    <cellStyle name="Normalny 77" xfId="1245"/>
    <cellStyle name="Normalny 78" xfId="1246"/>
    <cellStyle name="Normalny 79" xfId="1247"/>
    <cellStyle name="Normalny 8" xfId="1248"/>
    <cellStyle name="Normalny 8 2" xfId="1249"/>
    <cellStyle name="Normalny 8_A4 Krzyż-Dębica-Wycena-Drogi-2010-02-17" xfId="1250"/>
    <cellStyle name="Normalny 80" xfId="1251"/>
    <cellStyle name="Normalny 81" xfId="1252"/>
    <cellStyle name="Normalny 82" xfId="1253"/>
    <cellStyle name="Normalny 83" xfId="1415"/>
    <cellStyle name="Normalny 83 2" xfId="1497"/>
    <cellStyle name="Normalny 83 2 2" xfId="1566"/>
    <cellStyle name="Normalny 83 2 2 2" xfId="1833"/>
    <cellStyle name="Normalny 83 2 2 2 2" xfId="2401"/>
    <cellStyle name="Normalny 83 2 2 3" xfId="2266"/>
    <cellStyle name="Normalny 83 2 3" xfId="1766"/>
    <cellStyle name="Normalny 83 2 3 2" xfId="2334"/>
    <cellStyle name="Normalny 83 2 4" xfId="2199"/>
    <cellStyle name="Normalny 83 3" xfId="1474"/>
    <cellStyle name="Normalny 83 3 2" xfId="1544"/>
    <cellStyle name="Normalny 83 3 2 2" xfId="1811"/>
    <cellStyle name="Normalny 83 3 2 2 2" xfId="2379"/>
    <cellStyle name="Normalny 83 3 2 3" xfId="2244"/>
    <cellStyle name="Normalny 83 3 3" xfId="1744"/>
    <cellStyle name="Normalny 83 3 3 2" xfId="2312"/>
    <cellStyle name="Normalny 83 3 4" xfId="2177"/>
    <cellStyle name="Normalny 83 4" xfId="1522"/>
    <cellStyle name="Normalny 83 4 2" xfId="1789"/>
    <cellStyle name="Normalny 83 4 2 2" xfId="2357"/>
    <cellStyle name="Normalny 83 4 3" xfId="2222"/>
    <cellStyle name="Normalny 83 5" xfId="1720"/>
    <cellStyle name="Normalny 83 5 2" xfId="2289"/>
    <cellStyle name="Normalny 83 6" xfId="2155"/>
    <cellStyle name="Normalny 84" xfId="1412"/>
    <cellStyle name="Normalny 84 2" xfId="1495"/>
    <cellStyle name="Normalny 84 2 2" xfId="1564"/>
    <cellStyle name="Normalny 84 2 2 2" xfId="1831"/>
    <cellStyle name="Normalny 84 2 2 2 2" xfId="2399"/>
    <cellStyle name="Normalny 84 2 2 3" xfId="2264"/>
    <cellStyle name="Normalny 84 2 3" xfId="1764"/>
    <cellStyle name="Normalny 84 2 3 2" xfId="2332"/>
    <cellStyle name="Normalny 84 2 4" xfId="2197"/>
    <cellStyle name="Normalny 84 3" xfId="1472"/>
    <cellStyle name="Normalny 84 3 2" xfId="1542"/>
    <cellStyle name="Normalny 84 3 2 2" xfId="1809"/>
    <cellStyle name="Normalny 84 3 2 2 2" xfId="2377"/>
    <cellStyle name="Normalny 84 3 2 3" xfId="2242"/>
    <cellStyle name="Normalny 84 3 3" xfId="1742"/>
    <cellStyle name="Normalny 84 3 3 2" xfId="2310"/>
    <cellStyle name="Normalny 84 3 4" xfId="2175"/>
    <cellStyle name="Normalny 84 4" xfId="1520"/>
    <cellStyle name="Normalny 84 4 2" xfId="1787"/>
    <cellStyle name="Normalny 84 4 2 2" xfId="2355"/>
    <cellStyle name="Normalny 84 4 3" xfId="2220"/>
    <cellStyle name="Normalny 84 5" xfId="1718"/>
    <cellStyle name="Normalny 84 5 2" xfId="2287"/>
    <cellStyle name="Normalny 84 6" xfId="2153"/>
    <cellStyle name="Normalny 85" xfId="1416"/>
    <cellStyle name="Normalny 86" xfId="1417"/>
    <cellStyle name="Normalny 87" xfId="1418"/>
    <cellStyle name="Normalny 88" xfId="1419"/>
    <cellStyle name="Normalny 89" xfId="1420"/>
    <cellStyle name="Normalny 9" xfId="1254"/>
    <cellStyle name="Normalny 9 2" xfId="1255"/>
    <cellStyle name="Normalny 9_A4 Krzyż-Dębica-Wycena-Drogi-2010-02-17" xfId="1256"/>
    <cellStyle name="Normalny 90" xfId="1421"/>
    <cellStyle name="Normalny 91" xfId="1422"/>
    <cellStyle name="Normalny 92" xfId="1423"/>
    <cellStyle name="Normalny 93" xfId="1424"/>
    <cellStyle name="Normalny 94" xfId="1425"/>
    <cellStyle name="Normalny 95" xfId="1426"/>
    <cellStyle name="Normalny 96" xfId="1427"/>
    <cellStyle name="Normalny 97" xfId="1428"/>
    <cellStyle name="Normalny 98" xfId="1429"/>
    <cellStyle name="Normalny 99" xfId="1430"/>
    <cellStyle name="Normalny_kosztorys_DR_Obw_Wezly" xfId="47"/>
    <cellStyle name="Normalny_Slepy_ciechomicka profil" xfId="1460"/>
    <cellStyle name="Normalny_slepy-kosztorys" xfId="1461"/>
    <cellStyle name="Note" xfId="1257"/>
    <cellStyle name="Note 2" xfId="1909"/>
    <cellStyle name="Note 2 2" xfId="2117"/>
    <cellStyle name="Note 2 3" xfId="2486"/>
    <cellStyle name="Note 3" xfId="1643"/>
    <cellStyle name="Note 3 2" xfId="1999"/>
    <cellStyle name="Obliczenia 1" xfId="1258"/>
    <cellStyle name="Obliczenia 1 2" xfId="1587"/>
    <cellStyle name="Obliczenia 1 2 2" xfId="1961"/>
    <cellStyle name="Obliczenia 1 2 3" xfId="2419"/>
    <cellStyle name="Obliczenia 1 3" xfId="1691"/>
    <cellStyle name="Obliczenia 1 3 2" xfId="2040"/>
    <cellStyle name="Obliczenia 2" xfId="48"/>
    <cellStyle name="Obliczenia 2 2" xfId="1650"/>
    <cellStyle name="Obliczenia 2 2 2" xfId="2006"/>
    <cellStyle name="Obliczenia 2 2 3" xfId="2432"/>
    <cellStyle name="Obliczenia 2 3" xfId="1851"/>
    <cellStyle name="Obliczenia 2 3 2" xfId="2064"/>
    <cellStyle name="Obliczenia 3" xfId="1259"/>
    <cellStyle name="Obliczenia 3 2" xfId="1586"/>
    <cellStyle name="Obliczenia 3 2 2" xfId="1951"/>
    <cellStyle name="Obliczenia 3 2 3" xfId="2417"/>
    <cellStyle name="Obliczenia 3 3" xfId="1697"/>
    <cellStyle name="Obliczenia 3 3 2" xfId="2046"/>
    <cellStyle name="Obliczenia 4" xfId="1260"/>
    <cellStyle name="Obliczenia 4 2" xfId="1708"/>
    <cellStyle name="Obliczenia 4 2 2" xfId="2054"/>
    <cellStyle name="Obliczenia 4 2 3" xfId="2441"/>
    <cellStyle name="Obliczenia 4 3" xfId="1869"/>
    <cellStyle name="Obliczenia 4 3 2" xfId="2080"/>
    <cellStyle name="Obliczenia 5" xfId="1261"/>
    <cellStyle name="Obliczenia 5 2" xfId="1585"/>
    <cellStyle name="Obliczenia 5 2 2" xfId="1952"/>
    <cellStyle name="Obliczenia 5 2 3" xfId="2418"/>
    <cellStyle name="Obliczenia 5 3" xfId="1672"/>
    <cellStyle name="Obliczenia 5 3 2" xfId="2022"/>
    <cellStyle name="Obliczenia 6" xfId="1262"/>
    <cellStyle name="Obliczenia 6 2" xfId="1844"/>
    <cellStyle name="Obliczenia 6 2 2" xfId="2057"/>
    <cellStyle name="Obliczenia 6 2 3" xfId="2443"/>
    <cellStyle name="Obliczenia 6 3" xfId="1862"/>
    <cellStyle name="Obliczenia 6 3 2" xfId="2074"/>
    <cellStyle name="Obliczenia 7" xfId="1263"/>
    <cellStyle name="Obliczenia 7 2" xfId="1845"/>
    <cellStyle name="Obliczenia 7 2 2" xfId="2058"/>
    <cellStyle name="Obliczenia 7 2 3" xfId="2444"/>
    <cellStyle name="Obliczenia 7 3" xfId="1644"/>
    <cellStyle name="Obliczenia 7 3 2" xfId="2000"/>
    <cellStyle name="Obliczenia 8" xfId="1264"/>
    <cellStyle name="Obliczenia 8 2" xfId="1884"/>
    <cellStyle name="Obliczenia 8 2 2" xfId="2093"/>
    <cellStyle name="Obliczenia 8 2 3" xfId="2468"/>
    <cellStyle name="Obliczenia 8 3" xfId="1645"/>
    <cellStyle name="Obliczenia 8 3 2" xfId="2001"/>
    <cellStyle name="Opis" xfId="49"/>
    <cellStyle name="Opis 2" xfId="50"/>
    <cellStyle name="Opis 3" xfId="51"/>
    <cellStyle name="Opis 4" xfId="52"/>
    <cellStyle name="Opis 5" xfId="1410"/>
    <cellStyle name="Output" xfId="1265"/>
    <cellStyle name="Output 2" xfId="1846"/>
    <cellStyle name="Output 2 2" xfId="2059"/>
    <cellStyle name="Percent [2]" xfId="1266"/>
    <cellStyle name="Percent [2] 10" xfId="1267"/>
    <cellStyle name="Percent [2] 11" xfId="1268"/>
    <cellStyle name="Percent [2] 12" xfId="1269"/>
    <cellStyle name="Percent [2] 13" xfId="1270"/>
    <cellStyle name="Percent [2] 14" xfId="1271"/>
    <cellStyle name="Percent [2] 15" xfId="1272"/>
    <cellStyle name="Percent [2] 16" xfId="1273"/>
    <cellStyle name="Percent [2] 17" xfId="1274"/>
    <cellStyle name="Percent [2] 18" xfId="1275"/>
    <cellStyle name="Percent [2] 19" xfId="1276"/>
    <cellStyle name="Percent [2] 2" xfId="1277"/>
    <cellStyle name="Percent [2] 2 2" xfId="1278"/>
    <cellStyle name="Percent [2] 2 3" xfId="1279"/>
    <cellStyle name="Percent [2] 2 4" xfId="1280"/>
    <cellStyle name="Percent [2] 2 5" xfId="1281"/>
    <cellStyle name="Percent [2] 2 6" xfId="1282"/>
    <cellStyle name="Percent [2] 2 7" xfId="1283"/>
    <cellStyle name="Percent [2] 2 8" xfId="1284"/>
    <cellStyle name="Percent [2] 20" xfId="1285"/>
    <cellStyle name="Percent [2] 21" xfId="1286"/>
    <cellStyle name="Percent [2] 22" xfId="1287"/>
    <cellStyle name="Percent [2] 23" xfId="1288"/>
    <cellStyle name="Percent [2] 24" xfId="1289"/>
    <cellStyle name="Percent [2] 25" xfId="1290"/>
    <cellStyle name="Percent [2] 26" xfId="1291"/>
    <cellStyle name="Percent [2] 27" xfId="1292"/>
    <cellStyle name="Percent [2] 28" xfId="1293"/>
    <cellStyle name="Percent [2] 29" xfId="1294"/>
    <cellStyle name="Percent [2] 3" xfId="1295"/>
    <cellStyle name="Percent [2] 30" xfId="1296"/>
    <cellStyle name="Percent [2] 31" xfId="1297"/>
    <cellStyle name="Percent [2] 32" xfId="1298"/>
    <cellStyle name="Percent [2] 33" xfId="1299"/>
    <cellStyle name="Percent [2] 34" xfId="1300"/>
    <cellStyle name="Percent [2] 35" xfId="1301"/>
    <cellStyle name="Percent [2] 36" xfId="1302"/>
    <cellStyle name="Percent [2] 37" xfId="1303"/>
    <cellStyle name="Percent [2] 38" xfId="1304"/>
    <cellStyle name="Percent [2] 39" xfId="1305"/>
    <cellStyle name="Percent [2] 4" xfId="1306"/>
    <cellStyle name="Percent [2] 5" xfId="1307"/>
    <cellStyle name="Percent [2] 6" xfId="1308"/>
    <cellStyle name="Percent [2] 7" xfId="1309"/>
    <cellStyle name="Percent [2] 8" xfId="1310"/>
    <cellStyle name="Percent [2] 9" xfId="1311"/>
    <cellStyle name="Percent [2]_TER 09-09-04" xfId="1312"/>
    <cellStyle name="Procentowy 2" xfId="1313"/>
    <cellStyle name="PRZEDMIAR" xfId="1314"/>
    <cellStyle name="SAPBEXstdData" xfId="1315"/>
    <cellStyle name="SAPBEXstdData 2" xfId="1875"/>
    <cellStyle name="SAPBEXstdData 2 2" xfId="2084"/>
    <cellStyle name="SAPBEXstdData 2 3" xfId="2464"/>
    <cellStyle name="SAPBEXstdData 3" xfId="1673"/>
    <cellStyle name="SAPBEXstdData 3 2" xfId="2023"/>
    <cellStyle name="Standard_--&gt;2-1" xfId="1316"/>
    <cellStyle name="Styl 1" xfId="53"/>
    <cellStyle name="Styl 2" xfId="1317"/>
    <cellStyle name="Suma 1" xfId="1318"/>
    <cellStyle name="Suma 1 2" xfId="1659"/>
    <cellStyle name="Suma 1 2 2" xfId="2013"/>
    <cellStyle name="Suma 2" xfId="54"/>
    <cellStyle name="Suma 2 2" xfId="1649"/>
    <cellStyle name="Suma 2 2 2" xfId="2005"/>
    <cellStyle name="Suma 2 2 3" xfId="2431"/>
    <cellStyle name="Suma 2 3" xfId="1651"/>
    <cellStyle name="Suma 2 3 2" xfId="2007"/>
    <cellStyle name="Suma 3" xfId="1319"/>
    <cellStyle name="Suma 3 2" xfId="1885"/>
    <cellStyle name="Suma 3 2 2" xfId="2094"/>
    <cellStyle name="Suma 3 2 3" xfId="2469"/>
    <cellStyle name="Suma 3 3" xfId="1680"/>
    <cellStyle name="Suma 3 3 2" xfId="2030"/>
    <cellStyle name="Suma 4" xfId="1320"/>
    <cellStyle name="Suma 4 2" xfId="1900"/>
    <cellStyle name="Suma 4 2 2" xfId="2108"/>
    <cellStyle name="Suma 4 2 3" xfId="2479"/>
    <cellStyle name="Suma 4 3" xfId="1701"/>
    <cellStyle name="Suma 4 3 2" xfId="2050"/>
    <cellStyle name="Suma 5" xfId="1321"/>
    <cellStyle name="Suma 5 2" xfId="1865"/>
    <cellStyle name="Suma 5 2 2" xfId="2077"/>
    <cellStyle name="Suma 5 2 3" xfId="2459"/>
    <cellStyle name="Suma 5 3" xfId="1689"/>
    <cellStyle name="Suma 5 3 2" xfId="2038"/>
    <cellStyle name="Suma 6" xfId="1322"/>
    <cellStyle name="Suma 6 2" xfId="1856"/>
    <cellStyle name="Suma 6 2 2" xfId="2068"/>
    <cellStyle name="Suma 6 2 3" xfId="2452"/>
    <cellStyle name="Suma 6 3" xfId="1669"/>
    <cellStyle name="Suma 6 3 2" xfId="2020"/>
    <cellStyle name="Suma 7" xfId="1323"/>
    <cellStyle name="Suma 7 2" xfId="1899"/>
    <cellStyle name="Suma 7 2 2" xfId="2107"/>
    <cellStyle name="Suma 7 2 3" xfId="2478"/>
    <cellStyle name="Suma 7 3" xfId="1676"/>
    <cellStyle name="Suma 7 3 2" xfId="2026"/>
    <cellStyle name="Suma 8" xfId="1324"/>
    <cellStyle name="Suma 8 2" xfId="1878"/>
    <cellStyle name="Suma 8 2 2" xfId="2087"/>
    <cellStyle name="Suma 8 2 3" xfId="2465"/>
    <cellStyle name="Suma 8 3" xfId="1918"/>
    <cellStyle name="Suma 8 3 2" xfId="2126"/>
    <cellStyle name="Tekst objaśnienia 1" xfId="1325"/>
    <cellStyle name="Tekst objaśnienia 2" xfId="55"/>
    <cellStyle name="Tekst objaśnienia 3" xfId="1326"/>
    <cellStyle name="Tekst objaśnienia 4" xfId="1327"/>
    <cellStyle name="Tekst objaśnienia 5" xfId="1328"/>
    <cellStyle name="Tekst objaśnienia 6" xfId="1329"/>
    <cellStyle name="Tekst objaśnienia 7" xfId="1330"/>
    <cellStyle name="Tekst objaśnienia 8" xfId="1331"/>
    <cellStyle name="Tekst ostrzeżenia 1" xfId="1332"/>
    <cellStyle name="Tekst ostrzeżenia 2" xfId="56"/>
    <cellStyle name="Tekst ostrzeżenia 3" xfId="1333"/>
    <cellStyle name="Tekst ostrzeżenia 4" xfId="1334"/>
    <cellStyle name="Tekst ostrzeżenia 5" xfId="1335"/>
    <cellStyle name="Tekst ostrzeżenia 6" xfId="1336"/>
    <cellStyle name="Tekst ostrzeżenia 7" xfId="1337"/>
    <cellStyle name="Tekst ostrzeżenia 8" xfId="1338"/>
    <cellStyle name="text" xfId="1339"/>
    <cellStyle name="Title" xfId="1340"/>
    <cellStyle name="Total" xfId="1341"/>
    <cellStyle name="Total 2" xfId="1879"/>
    <cellStyle name="Total 2 2" xfId="2088"/>
    <cellStyle name="Tytuł 1" xfId="1342"/>
    <cellStyle name="Tytuł 2" xfId="57"/>
    <cellStyle name="Tytuł 3" xfId="1343"/>
    <cellStyle name="Tytuł 4" xfId="1344"/>
    <cellStyle name="Tytuł 5" xfId="1345"/>
    <cellStyle name="Tytuł 6" xfId="1346"/>
    <cellStyle name="Tytuł 7" xfId="1347"/>
    <cellStyle name="Tytuł 8" xfId="1348"/>
    <cellStyle name="tytuł1" xfId="1349"/>
    <cellStyle name="tytuł1 1" xfId="1350"/>
    <cellStyle name="tytuł1_BoQ_OBW_GD_Drogi" xfId="1351"/>
    <cellStyle name="Uwaga 1" xfId="1352"/>
    <cellStyle name="Uwaga 1 2" xfId="1915"/>
    <cellStyle name="Uwaga 1 2 2" xfId="2123"/>
    <cellStyle name="Uwaga 10" xfId="1353"/>
    <cellStyle name="Uwaga 10 2" xfId="1852"/>
    <cellStyle name="Uwaga 10 2 2" xfId="2065"/>
    <cellStyle name="Uwaga 10 2 3" xfId="2448"/>
    <cellStyle name="Uwaga 10 3" xfId="1698"/>
    <cellStyle name="Uwaga 10 3 2" xfId="2047"/>
    <cellStyle name="Uwaga 11" xfId="1354"/>
    <cellStyle name="Uwaga 11 2" xfId="1866"/>
    <cellStyle name="Uwaga 11 2 2" xfId="2078"/>
    <cellStyle name="Uwaga 11 2 3" xfId="2460"/>
    <cellStyle name="Uwaga 11 3" xfId="1674"/>
    <cellStyle name="Uwaga 11 3 2" xfId="2024"/>
    <cellStyle name="Uwaga 12" xfId="1355"/>
    <cellStyle name="Uwaga 12 2" xfId="1857"/>
    <cellStyle name="Uwaga 12 2 2" xfId="2069"/>
    <cellStyle name="Uwaga 12 2 3" xfId="2453"/>
    <cellStyle name="Uwaga 12 3" xfId="1684"/>
    <cellStyle name="Uwaga 12 3 2" xfId="2034"/>
    <cellStyle name="Uwaga 13" xfId="1356"/>
    <cellStyle name="Uwaga 13 2" xfId="1904"/>
    <cellStyle name="Uwaga 13 2 2" xfId="2112"/>
    <cellStyle name="Uwaga 13 2 3" xfId="2482"/>
    <cellStyle name="Uwaga 13 3" xfId="1652"/>
    <cellStyle name="Uwaga 13 3 2" xfId="2008"/>
    <cellStyle name="Uwaga 14" xfId="1357"/>
    <cellStyle name="Uwaga 14 2" xfId="1908"/>
    <cellStyle name="Uwaga 14 2 2" xfId="2116"/>
    <cellStyle name="Uwaga 14 2 3" xfId="2485"/>
    <cellStyle name="Uwaga 14 3" xfId="1682"/>
    <cellStyle name="Uwaga 14 3 2" xfId="2032"/>
    <cellStyle name="Uwaga 15" xfId="1358"/>
    <cellStyle name="Uwaga 15 2" xfId="1863"/>
    <cellStyle name="Uwaga 15 2 2" xfId="2075"/>
    <cellStyle name="Uwaga 15 2 3" xfId="2457"/>
    <cellStyle name="Uwaga 15 3" xfId="1696"/>
    <cellStyle name="Uwaga 15 3 2" xfId="2045"/>
    <cellStyle name="Uwaga 16" xfId="1359"/>
    <cellStyle name="Uwaga 16 2" xfId="1854"/>
    <cellStyle name="Uwaga 16 2 2" xfId="2066"/>
    <cellStyle name="Uwaga 16 2 3" xfId="2450"/>
    <cellStyle name="Uwaga 16 3" xfId="1668"/>
    <cellStyle name="Uwaga 16 3 2" xfId="2019"/>
    <cellStyle name="Uwaga 17" xfId="1360"/>
    <cellStyle name="Uwaga 17 2" xfId="1905"/>
    <cellStyle name="Uwaga 17 2 2" xfId="2113"/>
    <cellStyle name="Uwaga 17 2 3" xfId="2483"/>
    <cellStyle name="Uwaga 17 3" xfId="1929"/>
    <cellStyle name="Uwaga 17 3 2" xfId="2135"/>
    <cellStyle name="Uwaga 18" xfId="1361"/>
    <cellStyle name="Uwaga 18 2" xfId="1859"/>
    <cellStyle name="Uwaga 18 2 2" xfId="2071"/>
    <cellStyle name="Uwaga 18 2 3" xfId="2455"/>
    <cellStyle name="Uwaga 18 3" xfId="1868"/>
    <cellStyle name="Uwaga 18 3 2" xfId="2079"/>
    <cellStyle name="Uwaga 19" xfId="1362"/>
    <cellStyle name="Uwaga 19 2" xfId="1887"/>
    <cellStyle name="Uwaga 19 2 2" xfId="2096"/>
    <cellStyle name="Uwaga 19 2 3" xfId="2471"/>
    <cellStyle name="Uwaga 19 3" xfId="1703"/>
    <cellStyle name="Uwaga 19 3 2" xfId="2052"/>
    <cellStyle name="Uwaga 2" xfId="58"/>
    <cellStyle name="Uwaga 2 2" xfId="1363"/>
    <cellStyle name="Uwaga 2 2 2" xfId="1922"/>
    <cellStyle name="Uwaga 2 2 2 2" xfId="2130"/>
    <cellStyle name="Uwaga 2 2 2 3" xfId="2492"/>
    <cellStyle name="Uwaga 2 2 3" xfId="1704"/>
    <cellStyle name="Uwaga 2 2 3 2" xfId="2053"/>
    <cellStyle name="Uwaga 2 3" xfId="1364"/>
    <cellStyle name="Uwaga 2 3 2" xfId="1882"/>
    <cellStyle name="Uwaga 2 3 2 2" xfId="2091"/>
    <cellStyle name="Uwaga 2 3 2 3" xfId="2467"/>
    <cellStyle name="Uwaga 2 3 3" xfId="1927"/>
    <cellStyle name="Uwaga 2 3 3 2" xfId="2134"/>
    <cellStyle name="Uwaga 2 4" xfId="1648"/>
    <cellStyle name="Uwaga 2 4 2" xfId="2004"/>
    <cellStyle name="Uwaga 2 4 3" xfId="2430"/>
    <cellStyle name="Uwaga 2 5" xfId="1923"/>
    <cellStyle name="Uwaga 2 5 2" xfId="2131"/>
    <cellStyle name="Uwaga 2_Kosztorys Wyp" xfId="1365"/>
    <cellStyle name="Uwaga 20" xfId="1366"/>
    <cellStyle name="Uwaga 20 2" xfId="1873"/>
    <cellStyle name="Uwaga 20 2 2" xfId="2083"/>
    <cellStyle name="Uwaga 20 2 3" xfId="2462"/>
    <cellStyle name="Uwaga 20 3" xfId="1653"/>
    <cellStyle name="Uwaga 20 3 2" xfId="2009"/>
    <cellStyle name="Uwaga 21" xfId="1367"/>
    <cellStyle name="Uwaga 21 2" xfId="1858"/>
    <cellStyle name="Uwaga 21 2 2" xfId="2070"/>
    <cellStyle name="Uwaga 21 2 3" xfId="2454"/>
    <cellStyle name="Uwaga 21 3" xfId="1656"/>
    <cellStyle name="Uwaga 21 3 2" xfId="2011"/>
    <cellStyle name="Uwaga 22" xfId="1368"/>
    <cellStyle name="Uwaga 22 2" xfId="1894"/>
    <cellStyle name="Uwaga 22 2 2" xfId="2103"/>
    <cellStyle name="Uwaga 22 2 3" xfId="2474"/>
    <cellStyle name="Uwaga 22 3" xfId="1654"/>
    <cellStyle name="Uwaga 22 3 2" xfId="2010"/>
    <cellStyle name="Uwaga 23" xfId="1369"/>
    <cellStyle name="Uwaga 23 2" xfId="1916"/>
    <cellStyle name="Uwaga 23 2 2" xfId="2124"/>
    <cellStyle name="Uwaga 23 2 3" xfId="2489"/>
    <cellStyle name="Uwaga 23 3" xfId="1581"/>
    <cellStyle name="Uwaga 23 3 2" xfId="1953"/>
    <cellStyle name="Uwaga 24" xfId="1370"/>
    <cellStyle name="Uwaga 24 2" xfId="1864"/>
    <cellStyle name="Uwaga 24 2 2" xfId="2076"/>
    <cellStyle name="Uwaga 24 2 3" xfId="2458"/>
    <cellStyle name="Uwaga 24 3" xfId="1694"/>
    <cellStyle name="Uwaga 24 3 2" xfId="2043"/>
    <cellStyle name="Uwaga 25" xfId="1371"/>
    <cellStyle name="Uwaga 25 2" xfId="1855"/>
    <cellStyle name="Uwaga 25 2 2" xfId="2067"/>
    <cellStyle name="Uwaga 25 2 3" xfId="2451"/>
    <cellStyle name="Uwaga 25 3" xfId="1681"/>
    <cellStyle name="Uwaga 25 3 2" xfId="2031"/>
    <cellStyle name="Uwaga 26" xfId="1372"/>
    <cellStyle name="Uwaga 26 2" xfId="1895"/>
    <cellStyle name="Uwaga 26 2 2" xfId="2104"/>
    <cellStyle name="Uwaga 26 2 3" xfId="2475"/>
    <cellStyle name="Uwaga 26 3" xfId="1702"/>
    <cellStyle name="Uwaga 26 3 2" xfId="2051"/>
    <cellStyle name="Uwaga 27" xfId="1373"/>
    <cellStyle name="Uwaga 27 2" xfId="1860"/>
    <cellStyle name="Uwaga 27 2 2" xfId="2072"/>
    <cellStyle name="Uwaga 27 2 3" xfId="2456"/>
    <cellStyle name="Uwaga 27 3" xfId="1690"/>
    <cellStyle name="Uwaga 27 3 2" xfId="2039"/>
    <cellStyle name="Uwaga 28" xfId="1374"/>
    <cellStyle name="Uwaga 28 2" xfId="1902"/>
    <cellStyle name="Uwaga 28 2 2" xfId="2110"/>
    <cellStyle name="Uwaga 28 2 3" xfId="2480"/>
    <cellStyle name="Uwaga 28 3" xfId="1679"/>
    <cellStyle name="Uwaga 28 3 2" xfId="2029"/>
    <cellStyle name="Uwaga 29" xfId="1375"/>
    <cellStyle name="Uwaga 29 2" xfId="1917"/>
    <cellStyle name="Uwaga 29 2 2" xfId="2125"/>
    <cellStyle name="Uwaga 29 2 3" xfId="2490"/>
    <cellStyle name="Uwaga 29 3" xfId="1678"/>
    <cellStyle name="Uwaga 29 3 2" xfId="2028"/>
    <cellStyle name="Uwaga 3" xfId="1376"/>
    <cellStyle name="Uwaga 3 2" xfId="1897"/>
    <cellStyle name="Uwaga 3 2 2" xfId="2105"/>
    <cellStyle name="Uwaga 3 2 3" xfId="2477"/>
    <cellStyle name="Uwaga 3 3" xfId="1579"/>
    <cellStyle name="Uwaga 3 3 2" xfId="1962"/>
    <cellStyle name="Uwaga 30" xfId="1377"/>
    <cellStyle name="Uwaga 30 2" xfId="1924"/>
    <cellStyle name="Uwaga 30 2 2" xfId="2132"/>
    <cellStyle name="Uwaga 30 2 3" xfId="2493"/>
    <cellStyle name="Uwaga 30 3" xfId="1687"/>
    <cellStyle name="Uwaga 30 3 2" xfId="2036"/>
    <cellStyle name="Uwaga 31" xfId="1378"/>
    <cellStyle name="Uwaga 31 2" xfId="1911"/>
    <cellStyle name="Uwaga 31 2 2" xfId="2119"/>
    <cellStyle name="Uwaga 31 2 3" xfId="2487"/>
    <cellStyle name="Uwaga 31 3" xfId="1686"/>
    <cellStyle name="Uwaga 31 3 2" xfId="2035"/>
    <cellStyle name="Uwaga 32" xfId="1379"/>
    <cellStyle name="Uwaga 32 2" xfId="1880"/>
    <cellStyle name="Uwaga 32 2 2" xfId="2089"/>
    <cellStyle name="Uwaga 32 2 3" xfId="2466"/>
    <cellStyle name="Uwaga 32 3" xfId="1688"/>
    <cellStyle name="Uwaga 32 3 2" xfId="2037"/>
    <cellStyle name="Uwaga 4" xfId="1380"/>
    <cellStyle name="Uwaga 4 2" xfId="1892"/>
    <cellStyle name="Uwaga 4 2 2" xfId="2101"/>
    <cellStyle name="Uwaga 4 2 3" xfId="2473"/>
    <cellStyle name="Uwaga 4 3" xfId="1692"/>
    <cellStyle name="Uwaga 4 3 2" xfId="2041"/>
    <cellStyle name="Uwaga 5" xfId="1381"/>
    <cellStyle name="Uwaga 5 2" xfId="1920"/>
    <cellStyle name="Uwaga 5 2 2" xfId="2128"/>
    <cellStyle name="Uwaga 5 2 3" xfId="2491"/>
    <cellStyle name="Uwaga 5 3" xfId="1646"/>
    <cellStyle name="Uwaga 5 3 2" xfId="2002"/>
    <cellStyle name="Uwaga 6" xfId="1382"/>
    <cellStyle name="Uwaga 6 2" xfId="1906"/>
    <cellStyle name="Uwaga 6 2 2" xfId="2114"/>
    <cellStyle name="Uwaga 6 2 3" xfId="2484"/>
    <cellStyle name="Uwaga 6 3" xfId="1890"/>
    <cellStyle name="Uwaga 6 3 2" xfId="2099"/>
    <cellStyle name="Uwaga 7" xfId="1383"/>
    <cellStyle name="Uwaga 7 2" xfId="1888"/>
    <cellStyle name="Uwaga 7 2 2" xfId="2097"/>
    <cellStyle name="Uwaga 7 2 3" xfId="2472"/>
    <cellStyle name="Uwaga 7 3" xfId="1683"/>
    <cellStyle name="Uwaga 7 3 2" xfId="2033"/>
    <cellStyle name="Uwaga 8" xfId="1384"/>
    <cellStyle name="Uwaga 8 2" xfId="1913"/>
    <cellStyle name="Uwaga 8 2 2" xfId="2121"/>
    <cellStyle name="Uwaga 8 2 3" xfId="2488"/>
    <cellStyle name="Uwaga 8 3" xfId="1580"/>
    <cellStyle name="Uwaga 8 3 2" xfId="1954"/>
    <cellStyle name="Uwaga 9" xfId="1385"/>
    <cellStyle name="Uwaga 9 2" xfId="1903"/>
    <cellStyle name="Uwaga 9 2 2" xfId="2111"/>
    <cellStyle name="Uwaga 9 2 3" xfId="2481"/>
    <cellStyle name="Uwaga 9 3" xfId="1700"/>
    <cellStyle name="Uwaga 9 3 2" xfId="2049"/>
    <cellStyle name="uwagi" xfId="1386"/>
    <cellStyle name="Währung" xfId="1387"/>
    <cellStyle name="Währung [0]_--&gt;2-1" xfId="1388"/>
    <cellStyle name="Währung_--&gt;2-1" xfId="1389"/>
    <cellStyle name="Walutowy" xfId="59" builtinId="4"/>
    <cellStyle name="Walutowy 2" xfId="60"/>
    <cellStyle name="Walutowy 2 2" xfId="1457"/>
    <cellStyle name="Walutowy 2 3" xfId="1486"/>
    <cellStyle name="Walutowy 2 4" xfId="1463"/>
    <cellStyle name="Walutowy 3" xfId="61"/>
    <cellStyle name="Walutowy 3 2" xfId="1390"/>
    <cellStyle name="Walutowy 3 3" xfId="1391"/>
    <cellStyle name="Walutowy 4" xfId="1392"/>
    <cellStyle name="Walutowy 4 2" xfId="1393"/>
    <cellStyle name="Walutowy 4 3" xfId="1394"/>
    <cellStyle name="Walutowy 5" xfId="1511"/>
    <cellStyle name="Walutowy 6" xfId="1584"/>
    <cellStyle name="Walutowy 7" xfId="1707"/>
    <cellStyle name="Walutowy 8" xfId="1867"/>
    <cellStyle name="Warning Text" xfId="1395"/>
    <cellStyle name="zl" xfId="1396"/>
    <cellStyle name="zl 2" xfId="1397"/>
    <cellStyle name="zl 2 2" xfId="1849"/>
    <cellStyle name="zl 2 2 2" xfId="2062"/>
    <cellStyle name="zl 2 2 3" xfId="2446"/>
    <cellStyle name="zl 2 3" xfId="1932"/>
    <cellStyle name="zl 2 3 2" xfId="2137"/>
    <cellStyle name="zl 3" xfId="1398"/>
    <cellStyle name="zl 3 2" xfId="1850"/>
    <cellStyle name="zl 3 2 2" xfId="2063"/>
    <cellStyle name="zl 3 2 3" xfId="2447"/>
    <cellStyle name="zl 3 3" xfId="1931"/>
    <cellStyle name="zl 3 3 2" xfId="2136"/>
    <cellStyle name="zl 4" xfId="1848"/>
    <cellStyle name="zl 4 2" xfId="2061"/>
    <cellStyle name="zl 4 3" xfId="2445"/>
    <cellStyle name="zl 5" xfId="1647"/>
    <cellStyle name="zl 5 2" xfId="2003"/>
    <cellStyle name="Złe 1" xfId="1399"/>
    <cellStyle name="Złe 2" xfId="62"/>
    <cellStyle name="Złe 3" xfId="1400"/>
    <cellStyle name="Złe 4" xfId="1401"/>
    <cellStyle name="Złe 5" xfId="1402"/>
    <cellStyle name="Złe 6" xfId="1403"/>
    <cellStyle name="Złe 7" xfId="1404"/>
    <cellStyle name="Złe 8" xfId="1405"/>
  </cellStyles>
  <dxfs count="0"/>
  <tableStyles count="0" defaultTableStyle="TableStyleMedium9" defaultPivotStyle="PivotStyleLight16"/>
  <colors>
    <mruColors>
      <color rgb="FFCCFFFF"/>
      <color rgb="FF66FFFF"/>
      <color rgb="FF99FFCC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tt/AppData/Local/Microsoft/Windows/Temporary%20Internet%20Files/Content.Outlook/0VLWILT7/WD-2%20przedmia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pcje"/>
      <sheetName val="Przedmiar"/>
      <sheetName val="Kosztorys"/>
      <sheetName val="SlepyKosztorys"/>
      <sheetName val="PrzedmiarEng"/>
      <sheetName val="KosztorysEng"/>
      <sheetName val="SlepyKosztorysEng"/>
    </sheetNames>
    <sheetDataSet>
      <sheetData sheetId="0">
        <row r="2">
          <cell r="B2" t="str">
            <v>PLN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M1094"/>
  <sheetViews>
    <sheetView tabSelected="1" view="pageBreakPreview" zoomScale="90" zoomScaleNormal="90" zoomScaleSheetLayoutView="90" workbookViewId="0">
      <selection activeCell="K11" sqref="K11"/>
    </sheetView>
  </sheetViews>
  <sheetFormatPr defaultRowHeight="12.75"/>
  <cols>
    <col min="1" max="1" width="9.140625" style="420"/>
    <col min="2" max="2" width="14.42578125" style="361" customWidth="1"/>
    <col min="3" max="3" width="13.42578125" style="17" customWidth="1"/>
    <col min="4" max="4" width="69.5703125" style="410" customWidth="1"/>
    <col min="5" max="5" width="13" style="420" customWidth="1"/>
    <col min="6" max="6" width="10.28515625" style="421" customWidth="1"/>
    <col min="7" max="7" width="19.7109375" style="142" customWidth="1"/>
    <col min="8" max="8" width="19.140625" style="142" customWidth="1"/>
    <col min="9" max="9" width="15.42578125" style="363" bestFit="1" customWidth="1"/>
    <col min="10" max="10" width="12.28515625" style="135" bestFit="1" customWidth="1"/>
    <col min="11" max="11" width="26.140625" style="12" customWidth="1"/>
    <col min="12" max="12" width="9.42578125" style="12" customWidth="1"/>
    <col min="13" max="13" width="70.140625" style="12" customWidth="1"/>
    <col min="14" max="16384" width="9.140625" style="6"/>
  </cols>
  <sheetData>
    <row r="1" spans="1:13" ht="18" customHeight="1">
      <c r="A1" s="1131" t="s">
        <v>952</v>
      </c>
      <c r="B1" s="1132"/>
      <c r="C1" s="1132"/>
      <c r="D1" s="1132"/>
      <c r="E1" s="1132"/>
      <c r="F1" s="1132"/>
      <c r="G1" s="1132"/>
      <c r="H1" s="1133"/>
    </row>
    <row r="2" spans="1:13" ht="18" customHeight="1">
      <c r="A2" s="1134"/>
      <c r="B2" s="1135"/>
      <c r="C2" s="1135"/>
      <c r="D2" s="1135"/>
      <c r="E2" s="1135"/>
      <c r="F2" s="1135"/>
      <c r="G2" s="1135"/>
      <c r="H2" s="1136"/>
    </row>
    <row r="3" spans="1:13" ht="13.5" customHeight="1" thickBot="1">
      <c r="A3" s="1137"/>
      <c r="B3" s="1138"/>
      <c r="C3" s="1138"/>
      <c r="D3" s="1138"/>
      <c r="E3" s="1138"/>
      <c r="F3" s="1138"/>
      <c r="G3" s="1138"/>
      <c r="H3" s="1139"/>
    </row>
    <row r="4" spans="1:13" s="215" customFormat="1" ht="13.5" customHeight="1" thickBot="1">
      <c r="A4" s="1111" t="s">
        <v>864</v>
      </c>
      <c r="B4" s="1112"/>
      <c r="C4" s="1112"/>
      <c r="D4" s="1112"/>
      <c r="E4" s="1112"/>
      <c r="F4" s="1112"/>
      <c r="G4" s="1112"/>
      <c r="H4" s="1113"/>
      <c r="I4" s="363"/>
      <c r="J4" s="135"/>
      <c r="K4" s="12"/>
      <c r="L4" s="12"/>
      <c r="M4" s="12"/>
    </row>
    <row r="5" spans="1:13" ht="30" customHeight="1" thickBot="1">
      <c r="A5" s="1114" t="s">
        <v>147</v>
      </c>
      <c r="B5" s="1153" t="s">
        <v>148</v>
      </c>
      <c r="C5" s="1155" t="s">
        <v>149</v>
      </c>
      <c r="D5" s="1157" t="s">
        <v>150</v>
      </c>
      <c r="E5" s="1159" t="s">
        <v>151</v>
      </c>
      <c r="F5" s="1160"/>
      <c r="G5" s="787" t="s">
        <v>140</v>
      </c>
      <c r="H5" s="76" t="s">
        <v>139</v>
      </c>
    </row>
    <row r="6" spans="1:13" s="4" customFormat="1" ht="15" customHeight="1" thickBot="1">
      <c r="A6" s="1115"/>
      <c r="B6" s="1154"/>
      <c r="C6" s="1156"/>
      <c r="D6" s="1158"/>
      <c r="E6" s="259" t="s">
        <v>67</v>
      </c>
      <c r="F6" s="261" t="s">
        <v>68</v>
      </c>
      <c r="G6" s="708" t="s">
        <v>152</v>
      </c>
      <c r="H6" s="263" t="s">
        <v>152</v>
      </c>
      <c r="I6" s="136"/>
      <c r="J6" s="37"/>
      <c r="K6" s="8"/>
      <c r="L6" s="8"/>
      <c r="M6" s="8"/>
    </row>
    <row r="7" spans="1:13" s="4" customFormat="1" ht="18" customHeight="1" thickBot="1">
      <c r="A7" s="24">
        <v>1</v>
      </c>
      <c r="B7" s="331">
        <v>2</v>
      </c>
      <c r="C7" s="438">
        <v>3</v>
      </c>
      <c r="D7" s="423">
        <v>4</v>
      </c>
      <c r="E7" s="73">
        <v>5</v>
      </c>
      <c r="F7" s="72">
        <v>6</v>
      </c>
      <c r="G7" s="881">
        <v>7</v>
      </c>
      <c r="H7" s="882">
        <v>8</v>
      </c>
      <c r="I7" s="136"/>
      <c r="J7" s="37"/>
      <c r="K7" s="8"/>
      <c r="L7" s="8"/>
      <c r="M7" s="8"/>
    </row>
    <row r="8" spans="1:13" s="4" customFormat="1" ht="19.5" customHeight="1" thickTop="1" thickBot="1">
      <c r="A8" s="847"/>
      <c r="B8" s="332"/>
      <c r="C8" s="74"/>
      <c r="D8" s="424" t="s">
        <v>154</v>
      </c>
      <c r="E8" s="260" t="s">
        <v>153</v>
      </c>
      <c r="F8" s="75" t="s">
        <v>153</v>
      </c>
      <c r="G8" s="764" t="s">
        <v>153</v>
      </c>
      <c r="H8" s="330" t="s">
        <v>153</v>
      </c>
      <c r="I8" s="136"/>
      <c r="J8" s="37"/>
      <c r="K8" s="8"/>
      <c r="L8" s="8"/>
      <c r="M8" s="8"/>
    </row>
    <row r="9" spans="1:13" s="4" customFormat="1" ht="13.5" customHeight="1" thickTop="1">
      <c r="A9" s="848" t="s">
        <v>5</v>
      </c>
      <c r="B9" s="333" t="s">
        <v>5</v>
      </c>
      <c r="C9" s="313" t="s">
        <v>59</v>
      </c>
      <c r="D9" s="425" t="s">
        <v>155</v>
      </c>
      <c r="E9" s="314" t="s">
        <v>5</v>
      </c>
      <c r="F9" s="315" t="s">
        <v>5</v>
      </c>
      <c r="G9" s="781" t="s">
        <v>5</v>
      </c>
      <c r="H9" s="316" t="s">
        <v>5</v>
      </c>
      <c r="I9" s="136"/>
      <c r="J9" s="37"/>
      <c r="K9" s="8"/>
      <c r="L9" s="8"/>
      <c r="M9" s="8"/>
    </row>
    <row r="10" spans="1:13" s="5" customFormat="1" ht="54" customHeight="1">
      <c r="A10" s="164">
        <v>1</v>
      </c>
      <c r="B10" s="334">
        <v>3</v>
      </c>
      <c r="C10" s="116"/>
      <c r="D10" s="272" t="s">
        <v>61</v>
      </c>
      <c r="E10" s="102" t="s">
        <v>953</v>
      </c>
      <c r="F10" s="77">
        <v>1</v>
      </c>
      <c r="G10" s="120"/>
      <c r="H10" s="566"/>
      <c r="I10" s="136"/>
      <c r="J10" s="492"/>
      <c r="K10" s="13"/>
      <c r="L10" s="13"/>
      <c r="M10" s="13"/>
    </row>
    <row r="11" spans="1:13" s="4" customFormat="1" ht="27" customHeight="1">
      <c r="A11" s="164">
        <v>2</v>
      </c>
      <c r="B11" s="334">
        <v>4</v>
      </c>
      <c r="C11" s="116"/>
      <c r="D11" s="272" t="s">
        <v>101</v>
      </c>
      <c r="E11" s="197" t="s">
        <v>64</v>
      </c>
      <c r="F11" s="975">
        <v>15</v>
      </c>
      <c r="G11" s="120"/>
      <c r="H11" s="566"/>
      <c r="I11" s="509"/>
      <c r="J11" s="492"/>
      <c r="K11" s="8"/>
      <c r="L11" s="8"/>
      <c r="M11" s="8"/>
    </row>
    <row r="12" spans="1:13" s="4" customFormat="1" ht="27" customHeight="1">
      <c r="A12" s="164">
        <v>3</v>
      </c>
      <c r="B12" s="334">
        <v>6</v>
      </c>
      <c r="C12" s="116"/>
      <c r="D12" s="272" t="s">
        <v>62</v>
      </c>
      <c r="E12" s="197" t="s">
        <v>3</v>
      </c>
      <c r="F12" s="77">
        <v>4</v>
      </c>
      <c r="G12" s="120"/>
      <c r="H12" s="566"/>
      <c r="I12" s="136"/>
      <c r="J12" s="492"/>
      <c r="K12" s="8"/>
      <c r="L12" s="8"/>
      <c r="M12" s="8"/>
    </row>
    <row r="13" spans="1:13" s="4" customFormat="1" ht="13.5" customHeight="1">
      <c r="A13" s="165">
        <v>4</v>
      </c>
      <c r="B13" s="335">
        <v>7</v>
      </c>
      <c r="C13" s="992"/>
      <c r="D13" s="993" t="s">
        <v>63</v>
      </c>
      <c r="E13" s="70" t="s">
        <v>3</v>
      </c>
      <c r="F13" s="78">
        <v>4</v>
      </c>
      <c r="G13" s="119"/>
      <c r="H13" s="566"/>
      <c r="I13" s="136"/>
      <c r="J13" s="492"/>
      <c r="K13" s="8"/>
      <c r="L13" s="8"/>
      <c r="M13" s="8"/>
    </row>
    <row r="14" spans="1:13" s="491" customFormat="1" ht="13.5" customHeight="1" thickBot="1">
      <c r="A14" s="995" t="s">
        <v>1043</v>
      </c>
      <c r="B14" s="996" t="s">
        <v>5</v>
      </c>
      <c r="C14" s="997"/>
      <c r="D14" s="998" t="s">
        <v>1070</v>
      </c>
      <c r="E14" s="999" t="s">
        <v>1083</v>
      </c>
      <c r="F14" s="1000">
        <v>180</v>
      </c>
      <c r="G14" s="994"/>
      <c r="H14" s="88"/>
      <c r="I14" s="509"/>
      <c r="J14" s="492"/>
      <c r="K14" s="8"/>
      <c r="L14" s="8"/>
      <c r="M14" s="8"/>
    </row>
    <row r="15" spans="1:13" s="4" customFormat="1" ht="13.5" customHeight="1" thickTop="1" thickBot="1">
      <c r="A15" s="1140" t="s">
        <v>156</v>
      </c>
      <c r="B15" s="1141"/>
      <c r="C15" s="1141"/>
      <c r="D15" s="1141"/>
      <c r="E15" s="1141"/>
      <c r="F15" s="1141"/>
      <c r="G15" s="1142"/>
      <c r="H15" s="625"/>
      <c r="I15" s="136"/>
      <c r="J15" s="492"/>
      <c r="K15" s="492"/>
      <c r="L15" s="8"/>
      <c r="M15" s="8"/>
    </row>
    <row r="16" spans="1:13" s="4" customFormat="1" ht="13.5" customHeight="1" thickBot="1">
      <c r="A16" s="849"/>
      <c r="B16" s="336"/>
      <c r="C16" s="312"/>
      <c r="D16" s="427" t="s">
        <v>157</v>
      </c>
      <c r="E16" s="310" t="s">
        <v>153</v>
      </c>
      <c r="F16" s="311" t="s">
        <v>153</v>
      </c>
      <c r="G16" s="775" t="s">
        <v>153</v>
      </c>
      <c r="H16" s="626" t="s">
        <v>153</v>
      </c>
      <c r="I16" s="136"/>
      <c r="J16" s="492"/>
      <c r="K16" s="8"/>
      <c r="L16" s="8"/>
      <c r="M16" s="8"/>
    </row>
    <row r="17" spans="1:13" s="4" customFormat="1" ht="13.5" customHeight="1" thickTop="1" thickBot="1">
      <c r="A17" s="850"/>
      <c r="B17" s="337"/>
      <c r="C17" s="440" t="s">
        <v>19</v>
      </c>
      <c r="D17" s="428" t="s">
        <v>20</v>
      </c>
      <c r="E17" s="94" t="s">
        <v>153</v>
      </c>
      <c r="F17" s="264" t="s">
        <v>153</v>
      </c>
      <c r="G17" s="762" t="s">
        <v>153</v>
      </c>
      <c r="H17" s="95" t="s">
        <v>153</v>
      </c>
      <c r="I17" s="136"/>
      <c r="J17" s="492"/>
      <c r="K17" s="8"/>
      <c r="L17" s="8"/>
      <c r="M17" s="8"/>
    </row>
    <row r="18" spans="1:13" s="4" customFormat="1" ht="13.5" customHeight="1" thickBot="1">
      <c r="A18" s="106"/>
      <c r="B18" s="338"/>
      <c r="C18" s="441" t="s">
        <v>158</v>
      </c>
      <c r="D18" s="429" t="s">
        <v>159</v>
      </c>
      <c r="E18" s="96" t="s">
        <v>153</v>
      </c>
      <c r="F18" s="206" t="s">
        <v>153</v>
      </c>
      <c r="G18" s="782" t="s">
        <v>153</v>
      </c>
      <c r="H18" s="133" t="s">
        <v>153</v>
      </c>
      <c r="I18" s="136"/>
      <c r="J18" s="492"/>
      <c r="K18" s="8"/>
      <c r="L18" s="8"/>
      <c r="M18" s="8"/>
    </row>
    <row r="19" spans="1:13" s="4" customFormat="1" ht="13.5" customHeight="1">
      <c r="A19" s="565">
        <f>IF(A18="*","*",MAX(A13:A18)+1)</f>
        <v>5</v>
      </c>
      <c r="B19" s="368">
        <v>8.1</v>
      </c>
      <c r="C19" s="442"/>
      <c r="D19" s="430" t="s">
        <v>701</v>
      </c>
      <c r="E19" s="1" t="s">
        <v>6</v>
      </c>
      <c r="F19" s="127">
        <v>1.82</v>
      </c>
      <c r="G19" s="709"/>
      <c r="H19" s="84"/>
      <c r="I19" s="136"/>
      <c r="J19" s="492"/>
      <c r="K19" s="56"/>
      <c r="L19" s="8"/>
      <c r="M19" s="57"/>
    </row>
    <row r="20" spans="1:13" s="4" customFormat="1" ht="13.5" customHeight="1">
      <c r="A20" s="565">
        <f t="shared" ref="A20:A25" si="0">IF(A19="*","*",MAX(A15:A19)+1)</f>
        <v>6</v>
      </c>
      <c r="B20" s="887">
        <v>8.1999999999999993</v>
      </c>
      <c r="C20" s="369"/>
      <c r="D20" s="431" t="s">
        <v>702</v>
      </c>
      <c r="E20" s="2" t="s">
        <v>6</v>
      </c>
      <c r="F20" s="197">
        <v>0.41</v>
      </c>
      <c r="G20" s="709"/>
      <c r="H20" s="566"/>
      <c r="I20" s="136"/>
      <c r="J20" s="492"/>
      <c r="K20" s="56"/>
      <c r="L20" s="8"/>
      <c r="M20" s="57"/>
    </row>
    <row r="21" spans="1:13" s="4" customFormat="1" ht="13.5" customHeight="1">
      <c r="A21" s="565">
        <f t="shared" si="0"/>
        <v>7</v>
      </c>
      <c r="B21" s="886">
        <v>8.3000000000000007</v>
      </c>
      <c r="C21" s="369"/>
      <c r="D21" s="431" t="s">
        <v>703</v>
      </c>
      <c r="E21" s="2" t="s">
        <v>6</v>
      </c>
      <c r="F21" s="197">
        <v>0.05</v>
      </c>
      <c r="G21" s="709"/>
      <c r="H21" s="566"/>
      <c r="I21" s="136"/>
      <c r="J21" s="492"/>
      <c r="K21" s="56"/>
      <c r="L21" s="8"/>
      <c r="M21" s="57"/>
    </row>
    <row r="22" spans="1:13" s="4" customFormat="1" ht="13.5" customHeight="1">
      <c r="A22" s="565">
        <f t="shared" si="0"/>
        <v>8</v>
      </c>
      <c r="B22" s="887">
        <v>8.4</v>
      </c>
      <c r="C22" s="369"/>
      <c r="D22" s="431" t="s">
        <v>704</v>
      </c>
      <c r="E22" s="2" t="s">
        <v>6</v>
      </c>
      <c r="F22" s="197">
        <v>0.03</v>
      </c>
      <c r="G22" s="709"/>
      <c r="H22" s="566"/>
      <c r="I22" s="136"/>
      <c r="J22" s="492"/>
      <c r="K22" s="56"/>
      <c r="L22" s="8"/>
      <c r="M22" s="57"/>
    </row>
    <row r="23" spans="1:13" s="4" customFormat="1" ht="13.5" customHeight="1">
      <c r="A23" s="565">
        <f t="shared" si="0"/>
        <v>9</v>
      </c>
      <c r="B23" s="886">
        <v>8.5</v>
      </c>
      <c r="C23" s="369"/>
      <c r="D23" s="431" t="s">
        <v>705</v>
      </c>
      <c r="E23" s="2" t="s">
        <v>6</v>
      </c>
      <c r="F23" s="197">
        <v>0.05</v>
      </c>
      <c r="G23" s="709"/>
      <c r="H23" s="566"/>
      <c r="I23" s="136"/>
      <c r="J23" s="492"/>
      <c r="K23" s="56"/>
      <c r="L23" s="8"/>
      <c r="M23" s="57"/>
    </row>
    <row r="24" spans="1:13" s="4" customFormat="1" ht="13.5" customHeight="1">
      <c r="A24" s="565">
        <f t="shared" si="0"/>
        <v>10</v>
      </c>
      <c r="B24" s="887">
        <v>8.6</v>
      </c>
      <c r="C24" s="369"/>
      <c r="D24" s="431" t="s">
        <v>706</v>
      </c>
      <c r="E24" s="2" t="s">
        <v>6</v>
      </c>
      <c r="F24" s="197">
        <v>0.15</v>
      </c>
      <c r="G24" s="709"/>
      <c r="H24" s="566"/>
      <c r="I24" s="136"/>
      <c r="J24" s="492"/>
      <c r="K24" s="56"/>
      <c r="L24" s="8"/>
      <c r="M24" s="57"/>
    </row>
    <row r="25" spans="1:13" s="4" customFormat="1" ht="13.5" customHeight="1" thickBot="1">
      <c r="A25" s="565">
        <f t="shared" si="0"/>
        <v>11</v>
      </c>
      <c r="B25" s="886">
        <v>8.7000000000000099</v>
      </c>
      <c r="C25" s="443"/>
      <c r="D25" s="432" t="s">
        <v>707</v>
      </c>
      <c r="E25" s="70" t="s">
        <v>6</v>
      </c>
      <c r="F25" s="262">
        <v>0.05</v>
      </c>
      <c r="G25" s="709"/>
      <c r="H25" s="567"/>
      <c r="I25" s="136"/>
      <c r="J25" s="492"/>
      <c r="K25" s="62"/>
      <c r="L25" s="8"/>
      <c r="M25" s="57"/>
    </row>
    <row r="26" spans="1:13" s="4" customFormat="1" ht="13.5" customHeight="1" thickBot="1">
      <c r="A26" s="1096" t="s">
        <v>160</v>
      </c>
      <c r="B26" s="1097"/>
      <c r="C26" s="1097"/>
      <c r="D26" s="1097"/>
      <c r="E26" s="1097"/>
      <c r="F26" s="1097"/>
      <c r="G26" s="1098"/>
      <c r="H26" s="98"/>
      <c r="I26" s="136"/>
      <c r="J26" s="492"/>
      <c r="K26" s="39"/>
      <c r="L26" s="8"/>
      <c r="M26" s="8"/>
    </row>
    <row r="27" spans="1:13" s="4" customFormat="1" ht="13.5" customHeight="1" thickBot="1">
      <c r="A27" s="106" t="s">
        <v>5</v>
      </c>
      <c r="B27" s="568" t="s">
        <v>5</v>
      </c>
      <c r="C27" s="444" t="s">
        <v>100</v>
      </c>
      <c r="D27" s="433" t="s">
        <v>102</v>
      </c>
      <c r="E27" s="99" t="s">
        <v>153</v>
      </c>
      <c r="F27" s="193" t="s">
        <v>153</v>
      </c>
      <c r="G27" s="820" t="s">
        <v>153</v>
      </c>
      <c r="H27" s="110" t="s">
        <v>153</v>
      </c>
      <c r="I27" s="136"/>
      <c r="J27" s="492"/>
      <c r="K27" s="8"/>
      <c r="L27" s="8"/>
      <c r="M27" s="8"/>
    </row>
    <row r="28" spans="1:13" s="4" customFormat="1" ht="13.5" customHeight="1" thickBot="1">
      <c r="A28" s="851"/>
      <c r="B28" s="555"/>
      <c r="C28" s="128" t="s">
        <v>163</v>
      </c>
      <c r="D28" s="434" t="s">
        <v>86</v>
      </c>
      <c r="E28" s="7" t="s">
        <v>153</v>
      </c>
      <c r="F28" s="28" t="s">
        <v>153</v>
      </c>
      <c r="G28" s="786" t="s">
        <v>153</v>
      </c>
      <c r="H28" s="45" t="s">
        <v>153</v>
      </c>
      <c r="I28" s="136"/>
      <c r="J28" s="492"/>
      <c r="K28" s="8"/>
      <c r="L28" s="8"/>
      <c r="M28" s="8"/>
    </row>
    <row r="29" spans="1:13" s="4" customFormat="1" ht="13.5" customHeight="1">
      <c r="A29" s="565">
        <f t="shared" ref="A29:B37" si="1">IF(A28="*","*",MAX(A24:A28)+1)</f>
        <v>12</v>
      </c>
      <c r="B29" s="571">
        <v>10</v>
      </c>
      <c r="C29" s="445"/>
      <c r="D29" s="439" t="s">
        <v>867</v>
      </c>
      <c r="E29" s="1" t="s">
        <v>3</v>
      </c>
      <c r="F29" s="872">
        <v>564</v>
      </c>
      <c r="G29" s="874"/>
      <c r="H29" s="757"/>
      <c r="I29" s="136"/>
      <c r="J29" s="492"/>
      <c r="K29" s="8"/>
      <c r="L29" s="8"/>
      <c r="M29" s="8"/>
    </row>
    <row r="30" spans="1:13" s="4" customFormat="1" ht="13.5" customHeight="1">
      <c r="A30" s="565">
        <f t="shared" si="1"/>
        <v>13</v>
      </c>
      <c r="B30" s="571">
        <f>IF(B29="*","*",MAX(B25:B29)+1)</f>
        <v>11</v>
      </c>
      <c r="C30" s="446"/>
      <c r="D30" s="272" t="s">
        <v>868</v>
      </c>
      <c r="E30" s="2" t="s">
        <v>3</v>
      </c>
      <c r="F30" s="714">
        <v>108</v>
      </c>
      <c r="G30" s="875"/>
      <c r="H30" s="757"/>
      <c r="I30" s="136"/>
      <c r="J30" s="492"/>
      <c r="K30" s="8"/>
      <c r="L30" s="8"/>
      <c r="M30" s="8"/>
    </row>
    <row r="31" spans="1:13" s="4" customFormat="1" ht="13.5" customHeight="1">
      <c r="A31" s="565">
        <f>IF(A30="*","*",MAX(A26:A30)+1)</f>
        <v>14</v>
      </c>
      <c r="B31" s="571">
        <f t="shared" si="1"/>
        <v>12</v>
      </c>
      <c r="C31" s="446"/>
      <c r="D31" s="272" t="s">
        <v>869</v>
      </c>
      <c r="E31" s="2" t="s">
        <v>3</v>
      </c>
      <c r="F31" s="714">
        <v>36</v>
      </c>
      <c r="G31" s="875"/>
      <c r="H31" s="757"/>
      <c r="I31" s="136"/>
      <c r="J31" s="492"/>
      <c r="K31" s="8"/>
      <c r="L31" s="8"/>
      <c r="M31" s="8"/>
    </row>
    <row r="32" spans="1:13" s="4" customFormat="1" ht="13.5" customHeight="1">
      <c r="A32" s="565">
        <f t="shared" si="1"/>
        <v>15</v>
      </c>
      <c r="B32" s="571">
        <f t="shared" si="1"/>
        <v>13</v>
      </c>
      <c r="C32" s="446"/>
      <c r="D32" s="272" t="s">
        <v>870</v>
      </c>
      <c r="E32" s="2" t="s">
        <v>3</v>
      </c>
      <c r="F32" s="714">
        <v>8</v>
      </c>
      <c r="G32" s="875"/>
      <c r="H32" s="757"/>
      <c r="I32" s="136"/>
      <c r="J32" s="492"/>
      <c r="K32" s="8"/>
      <c r="L32" s="8"/>
      <c r="M32" s="8"/>
    </row>
    <row r="33" spans="1:13" s="4" customFormat="1" ht="13.5" customHeight="1">
      <c r="A33" s="565">
        <f t="shared" si="1"/>
        <v>16</v>
      </c>
      <c r="B33" s="571">
        <f t="shared" si="1"/>
        <v>14</v>
      </c>
      <c r="C33" s="446"/>
      <c r="D33" s="272" t="s">
        <v>871</v>
      </c>
      <c r="E33" s="2" t="s">
        <v>3</v>
      </c>
      <c r="F33" s="714">
        <v>8</v>
      </c>
      <c r="G33" s="875"/>
      <c r="H33" s="757"/>
      <c r="I33" s="136"/>
      <c r="J33" s="492"/>
      <c r="K33" s="8"/>
      <c r="L33" s="8"/>
      <c r="M33" s="8"/>
    </row>
    <row r="34" spans="1:13" s="4" customFormat="1" ht="13.5" customHeight="1">
      <c r="A34" s="565">
        <f t="shared" si="1"/>
        <v>17</v>
      </c>
      <c r="B34" s="571">
        <f t="shared" si="1"/>
        <v>15</v>
      </c>
      <c r="C34" s="446"/>
      <c r="D34" s="272" t="s">
        <v>872</v>
      </c>
      <c r="E34" s="2" t="s">
        <v>3</v>
      </c>
      <c r="F34" s="714">
        <v>8</v>
      </c>
      <c r="G34" s="875"/>
      <c r="H34" s="757"/>
      <c r="I34" s="136"/>
      <c r="J34" s="492"/>
      <c r="K34" s="8"/>
      <c r="L34" s="8"/>
      <c r="M34" s="8"/>
    </row>
    <row r="35" spans="1:13" s="4" customFormat="1" ht="13.5" customHeight="1">
      <c r="A35" s="565">
        <f t="shared" si="1"/>
        <v>18</v>
      </c>
      <c r="B35" s="571">
        <f t="shared" si="1"/>
        <v>16</v>
      </c>
      <c r="C35" s="446"/>
      <c r="D35" s="272" t="s">
        <v>873</v>
      </c>
      <c r="E35" s="2" t="s">
        <v>3</v>
      </c>
      <c r="F35" s="714">
        <v>4</v>
      </c>
      <c r="G35" s="875"/>
      <c r="H35" s="757"/>
      <c r="I35" s="136"/>
      <c r="J35" s="492"/>
      <c r="K35" s="8"/>
      <c r="L35" s="8"/>
      <c r="M35" s="8"/>
    </row>
    <row r="36" spans="1:13" s="4" customFormat="1" ht="13.5" customHeight="1">
      <c r="A36" s="746">
        <f t="shared" si="1"/>
        <v>19</v>
      </c>
      <c r="B36" s="687">
        <f t="shared" si="1"/>
        <v>17</v>
      </c>
      <c r="C36" s="447"/>
      <c r="D36" s="426" t="s">
        <v>874</v>
      </c>
      <c r="E36" s="70" t="s">
        <v>3</v>
      </c>
      <c r="F36" s="104">
        <v>3</v>
      </c>
      <c r="G36" s="875"/>
      <c r="H36" s="710"/>
      <c r="I36" s="136"/>
      <c r="J36" s="492"/>
      <c r="K36" s="8"/>
      <c r="L36" s="8"/>
      <c r="M36" s="8"/>
    </row>
    <row r="37" spans="1:13" s="491" customFormat="1" ht="13.5" customHeight="1" thickBot="1">
      <c r="A37" s="746">
        <f t="shared" si="1"/>
        <v>20</v>
      </c>
      <c r="B37" s="557">
        <v>14</v>
      </c>
      <c r="C37" s="745"/>
      <c r="D37" s="723" t="s">
        <v>940</v>
      </c>
      <c r="E37" s="3" t="s">
        <v>10</v>
      </c>
      <c r="F37" s="873">
        <v>9930</v>
      </c>
      <c r="G37" s="876"/>
      <c r="H37" s="756"/>
      <c r="I37" s="509"/>
      <c r="J37" s="492"/>
      <c r="K37" s="8"/>
      <c r="L37" s="8"/>
      <c r="M37" s="8"/>
    </row>
    <row r="38" spans="1:13" s="4" customFormat="1" ht="13.5" customHeight="1" thickBot="1">
      <c r="A38" s="1069" t="s">
        <v>161</v>
      </c>
      <c r="B38" s="1070"/>
      <c r="C38" s="1070"/>
      <c r="D38" s="1070"/>
      <c r="E38" s="1070"/>
      <c r="F38" s="1070"/>
      <c r="G38" s="1071"/>
      <c r="H38" s="319"/>
      <c r="I38" s="136"/>
      <c r="J38" s="492"/>
      <c r="K38" s="492"/>
      <c r="L38" s="8"/>
      <c r="M38" s="8"/>
    </row>
    <row r="39" spans="1:13" s="4" customFormat="1" ht="13.5" customHeight="1" thickBot="1">
      <c r="A39" s="106" t="s">
        <v>5</v>
      </c>
      <c r="B39" s="568" t="s">
        <v>5</v>
      </c>
      <c r="C39" s="196" t="s">
        <v>163</v>
      </c>
      <c r="D39" s="719" t="s">
        <v>103</v>
      </c>
      <c r="E39" s="108" t="s">
        <v>153</v>
      </c>
      <c r="F39" s="98" t="s">
        <v>153</v>
      </c>
      <c r="G39" s="258" t="s">
        <v>153</v>
      </c>
      <c r="H39" s="98" t="s">
        <v>153</v>
      </c>
      <c r="I39" s="136"/>
      <c r="J39" s="492"/>
      <c r="K39" s="8"/>
      <c r="L39" s="8"/>
      <c r="M39" s="8"/>
    </row>
    <row r="40" spans="1:13" s="4" customFormat="1" ht="13.5" customHeight="1">
      <c r="A40" s="721">
        <f t="shared" ref="A40:B42" si="2">IF(A39="*","*",MAX(A34:A39)+1)</f>
        <v>21</v>
      </c>
      <c r="B40" s="688">
        <f t="shared" si="2"/>
        <v>18</v>
      </c>
      <c r="C40" s="146"/>
      <c r="D40" s="720" t="s">
        <v>875</v>
      </c>
      <c r="E40" s="69" t="s">
        <v>3</v>
      </c>
      <c r="F40" s="85">
        <f>84+111</f>
        <v>195</v>
      </c>
      <c r="G40" s="755"/>
      <c r="H40" s="495"/>
      <c r="I40" s="136"/>
      <c r="J40" s="492"/>
      <c r="K40" s="8"/>
      <c r="L40" s="8"/>
      <c r="M40" s="8"/>
    </row>
    <row r="41" spans="1:13" s="4" customFormat="1" ht="13.5" customHeight="1">
      <c r="A41" s="565">
        <f t="shared" si="2"/>
        <v>22</v>
      </c>
      <c r="B41" s="571">
        <f t="shared" si="2"/>
        <v>19</v>
      </c>
      <c r="C41" s="446"/>
      <c r="D41" s="272" t="s">
        <v>876</v>
      </c>
      <c r="E41" s="2" t="s">
        <v>3</v>
      </c>
      <c r="F41" s="79">
        <f>10+3</f>
        <v>13</v>
      </c>
      <c r="G41" s="61"/>
      <c r="H41" s="566"/>
      <c r="I41" s="136"/>
      <c r="J41" s="492"/>
      <c r="K41" s="8"/>
      <c r="L41" s="8"/>
      <c r="M41" s="8"/>
    </row>
    <row r="42" spans="1:13" s="4" customFormat="1" ht="13.5" customHeight="1">
      <c r="A42" s="565">
        <f t="shared" si="2"/>
        <v>23</v>
      </c>
      <c r="B42" s="571">
        <f t="shared" si="2"/>
        <v>20</v>
      </c>
      <c r="C42" s="446"/>
      <c r="D42" s="272" t="s">
        <v>877</v>
      </c>
      <c r="E42" s="2" t="s">
        <v>3</v>
      </c>
      <c r="F42" s="79">
        <v>3</v>
      </c>
      <c r="G42" s="61"/>
      <c r="H42" s="566"/>
      <c r="I42" s="136"/>
      <c r="J42" s="492"/>
      <c r="K42" s="8"/>
      <c r="L42" s="8"/>
      <c r="M42" s="8"/>
    </row>
    <row r="43" spans="1:13" s="4" customFormat="1" ht="13.5" customHeight="1" thickBot="1">
      <c r="A43" s="1099" t="s">
        <v>162</v>
      </c>
      <c r="B43" s="1100"/>
      <c r="C43" s="1100"/>
      <c r="D43" s="1100"/>
      <c r="E43" s="1100"/>
      <c r="F43" s="1100"/>
      <c r="G43" s="1101"/>
      <c r="H43" s="722"/>
      <c r="I43" s="136"/>
      <c r="J43" s="492"/>
      <c r="K43" s="492"/>
      <c r="L43" s="8"/>
      <c r="M43" s="8"/>
    </row>
    <row r="44" spans="1:13" s="4" customFormat="1" ht="13.5" customHeight="1" thickBot="1">
      <c r="A44" s="106" t="s">
        <v>5</v>
      </c>
      <c r="B44" s="568" t="s">
        <v>5</v>
      </c>
      <c r="C44" s="196" t="s">
        <v>163</v>
      </c>
      <c r="D44" s="719" t="s">
        <v>12</v>
      </c>
      <c r="E44" s="108" t="s">
        <v>153</v>
      </c>
      <c r="F44" s="98" t="s">
        <v>153</v>
      </c>
      <c r="G44" s="258" t="s">
        <v>153</v>
      </c>
      <c r="H44" s="98" t="s">
        <v>153</v>
      </c>
      <c r="I44" s="136"/>
      <c r="J44" s="492"/>
      <c r="K44" s="8"/>
      <c r="L44" s="8"/>
      <c r="M44" s="8"/>
    </row>
    <row r="45" spans="1:13" s="4" customFormat="1" ht="13.5" customHeight="1">
      <c r="A45" s="721">
        <f>IF(A44="*","*",MAX(A41:A44)+1)</f>
        <v>24</v>
      </c>
      <c r="B45" s="688">
        <f>IF(B44="*","*",MAX(B41:B44)+1)</f>
        <v>21</v>
      </c>
      <c r="C45" s="146"/>
      <c r="D45" s="720" t="s">
        <v>946</v>
      </c>
      <c r="E45" s="69" t="s">
        <v>13</v>
      </c>
      <c r="F45" s="121">
        <v>104</v>
      </c>
      <c r="G45" s="877"/>
      <c r="H45" s="768"/>
      <c r="I45" s="136"/>
      <c r="J45" s="492"/>
      <c r="K45" s="8"/>
      <c r="L45" s="8"/>
      <c r="M45" s="8"/>
    </row>
    <row r="46" spans="1:13" s="491" customFormat="1" ht="13.5" customHeight="1">
      <c r="A46" s="721">
        <f t="shared" ref="A46:A49" si="3">IF(A45="*","*",MAX(A42:A45)+1)</f>
        <v>25</v>
      </c>
      <c r="B46" s="688"/>
      <c r="C46" s="146"/>
      <c r="D46" s="720" t="s">
        <v>947</v>
      </c>
      <c r="E46" s="69" t="s">
        <v>13</v>
      </c>
      <c r="F46" s="121">
        <v>104</v>
      </c>
      <c r="G46" s="878"/>
      <c r="H46" s="768"/>
      <c r="I46" s="509"/>
      <c r="J46" s="492"/>
      <c r="K46" s="8"/>
      <c r="L46" s="8"/>
      <c r="M46" s="8"/>
    </row>
    <row r="47" spans="1:13" s="4" customFormat="1" ht="13.5" customHeight="1">
      <c r="A47" s="721">
        <f>IF(A46="*","*",MAX(A43:A46)+1)</f>
        <v>26</v>
      </c>
      <c r="B47" s="571">
        <f>IF(B45="*","*",MAX(B42:B45)+1)</f>
        <v>22</v>
      </c>
      <c r="C47" s="446"/>
      <c r="D47" s="272" t="s">
        <v>948</v>
      </c>
      <c r="E47" s="2" t="s">
        <v>13</v>
      </c>
      <c r="F47" s="714">
        <v>60</v>
      </c>
      <c r="G47" s="878"/>
      <c r="H47" s="767"/>
      <c r="I47" s="136"/>
      <c r="J47" s="492"/>
      <c r="K47" s="8"/>
      <c r="L47" s="8"/>
      <c r="M47" s="8"/>
    </row>
    <row r="48" spans="1:13" s="4" customFormat="1" ht="13.5" customHeight="1">
      <c r="A48" s="721">
        <f t="shared" si="3"/>
        <v>27</v>
      </c>
      <c r="B48" s="571">
        <f>IF(B47="*","*",MAX(B43:B47)+1)</f>
        <v>23</v>
      </c>
      <c r="C48" s="446"/>
      <c r="D48" s="426" t="s">
        <v>945</v>
      </c>
      <c r="E48" s="70" t="s">
        <v>13</v>
      </c>
      <c r="F48" s="104">
        <v>137</v>
      </c>
      <c r="G48" s="878"/>
      <c r="H48" s="767"/>
      <c r="I48" s="136"/>
      <c r="J48" s="492"/>
      <c r="K48" s="8"/>
      <c r="L48" s="8"/>
      <c r="M48" s="8"/>
    </row>
    <row r="49" spans="1:13" s="491" customFormat="1" ht="13.5" customHeight="1">
      <c r="A49" s="721">
        <f t="shared" si="3"/>
        <v>28</v>
      </c>
      <c r="B49" s="687"/>
      <c r="C49" s="447"/>
      <c r="D49" s="716" t="s">
        <v>949</v>
      </c>
      <c r="E49" s="70" t="s">
        <v>13</v>
      </c>
      <c r="F49" s="715">
        <v>197</v>
      </c>
      <c r="G49" s="878"/>
      <c r="H49" s="766"/>
      <c r="I49" s="509"/>
      <c r="J49" s="492"/>
      <c r="K49" s="8"/>
      <c r="L49" s="8"/>
      <c r="M49" s="8"/>
    </row>
    <row r="50" spans="1:13" s="491" customFormat="1" ht="13.5" customHeight="1" thickBot="1">
      <c r="A50" s="1099" t="s">
        <v>880</v>
      </c>
      <c r="B50" s="1100"/>
      <c r="C50" s="1100"/>
      <c r="D50" s="1100"/>
      <c r="E50" s="1100"/>
      <c r="F50" s="1100"/>
      <c r="G50" s="1101"/>
      <c r="H50" s="722"/>
      <c r="I50" s="509"/>
      <c r="J50" s="492"/>
      <c r="K50" s="492"/>
      <c r="L50" s="8"/>
      <c r="M50" s="8"/>
    </row>
    <row r="51" spans="1:13" s="491" customFormat="1" ht="13.5" customHeight="1" thickBot="1">
      <c r="A51" s="106" t="s">
        <v>5</v>
      </c>
      <c r="B51" s="568" t="s">
        <v>5</v>
      </c>
      <c r="C51" s="196" t="s">
        <v>163</v>
      </c>
      <c r="D51" s="719" t="s">
        <v>941</v>
      </c>
      <c r="E51" s="108" t="s">
        <v>153</v>
      </c>
      <c r="F51" s="98" t="s">
        <v>153</v>
      </c>
      <c r="G51" s="258" t="s">
        <v>153</v>
      </c>
      <c r="H51" s="98" t="s">
        <v>153</v>
      </c>
      <c r="I51" s="509"/>
      <c r="J51" s="492"/>
      <c r="K51" s="8"/>
      <c r="L51" s="8"/>
      <c r="M51" s="8"/>
    </row>
    <row r="52" spans="1:13" s="491" customFormat="1" ht="13.5" customHeight="1">
      <c r="A52" s="721">
        <f t="shared" ref="A52:A53" si="4">IF(A51="*","*",MAX(A48:A51)+1)</f>
        <v>29</v>
      </c>
      <c r="B52" s="341"/>
      <c r="C52" s="65"/>
      <c r="D52" s="718" t="s">
        <v>942</v>
      </c>
      <c r="E52" s="1" t="s">
        <v>3</v>
      </c>
      <c r="F52" s="84">
        <v>13</v>
      </c>
      <c r="G52" s="702"/>
      <c r="H52" s="717"/>
      <c r="I52" s="509"/>
      <c r="J52" s="492"/>
      <c r="K52" s="8"/>
      <c r="L52" s="8"/>
      <c r="M52" s="8"/>
    </row>
    <row r="53" spans="1:13" s="491" customFormat="1" ht="13.5" customHeight="1">
      <c r="A53" s="862">
        <f t="shared" si="4"/>
        <v>30</v>
      </c>
      <c r="B53" s="689"/>
      <c r="C53" s="863"/>
      <c r="D53" s="778" t="s">
        <v>943</v>
      </c>
      <c r="E53" s="700" t="s">
        <v>944</v>
      </c>
      <c r="F53" s="699">
        <v>741</v>
      </c>
      <c r="G53" s="822"/>
      <c r="H53" s="710"/>
      <c r="I53" s="509"/>
      <c r="J53" s="492"/>
      <c r="K53" s="8"/>
      <c r="L53" s="8"/>
      <c r="M53" s="8"/>
    </row>
    <row r="54" spans="1:13" s="491" customFormat="1" ht="13.5" customHeight="1" thickBot="1">
      <c r="A54" s="1099" t="s">
        <v>951</v>
      </c>
      <c r="B54" s="1100"/>
      <c r="C54" s="1100"/>
      <c r="D54" s="1100"/>
      <c r="E54" s="1100"/>
      <c r="F54" s="1100"/>
      <c r="G54" s="1101"/>
      <c r="H54" s="864"/>
      <c r="I54" s="509"/>
      <c r="J54" s="492"/>
      <c r="K54" s="492"/>
      <c r="L54" s="8"/>
      <c r="M54" s="8"/>
    </row>
    <row r="55" spans="1:13" s="4" customFormat="1" ht="13.5" customHeight="1" thickBot="1">
      <c r="A55" s="106" t="s">
        <v>5</v>
      </c>
      <c r="B55" s="568" t="s">
        <v>5</v>
      </c>
      <c r="C55" s="448" t="s">
        <v>1</v>
      </c>
      <c r="D55" s="435" t="s">
        <v>21</v>
      </c>
      <c r="E55" s="162" t="s">
        <v>153</v>
      </c>
      <c r="F55" s="98" t="s">
        <v>153</v>
      </c>
      <c r="G55" s="258" t="s">
        <v>153</v>
      </c>
      <c r="H55" s="98" t="s">
        <v>153</v>
      </c>
      <c r="I55" s="136"/>
      <c r="J55" s="492"/>
      <c r="K55" s="8"/>
      <c r="L55" s="8"/>
      <c r="M55" s="8"/>
    </row>
    <row r="56" spans="1:13" s="4" customFormat="1" ht="13.5" customHeight="1">
      <c r="A56" s="565">
        <f>IF(A55="*","*",MAX(A45:A55)+1)</f>
        <v>31</v>
      </c>
      <c r="B56" s="571">
        <v>25</v>
      </c>
      <c r="C56" s="97"/>
      <c r="D56" s="436" t="s">
        <v>844</v>
      </c>
      <c r="E56" s="69" t="s">
        <v>11</v>
      </c>
      <c r="F56" s="495">
        <v>9359</v>
      </c>
      <c r="G56" s="755"/>
      <c r="H56" s="566"/>
      <c r="I56" s="136"/>
      <c r="J56" s="492"/>
      <c r="K56" s="8"/>
      <c r="L56" s="8"/>
      <c r="M56" s="8"/>
    </row>
    <row r="57" spans="1:13" s="4" customFormat="1" ht="13.5" customHeight="1">
      <c r="A57" s="565">
        <f>IF(A56="*","*",MAX(A47:A56)+1)</f>
        <v>32</v>
      </c>
      <c r="B57" s="571">
        <f>IF(B56="*","*",MAX(B55:B56)+1)</f>
        <v>26</v>
      </c>
      <c r="C57" s="449"/>
      <c r="D57" s="437" t="s">
        <v>848</v>
      </c>
      <c r="E57" s="70" t="s">
        <v>11</v>
      </c>
      <c r="F57" s="567">
        <f>F56</f>
        <v>9359</v>
      </c>
      <c r="G57" s="701"/>
      <c r="H57" s="566"/>
      <c r="I57" s="136"/>
      <c r="J57" s="492"/>
      <c r="K57" s="8"/>
      <c r="L57" s="8"/>
      <c r="M57" s="8"/>
    </row>
    <row r="58" spans="1:13" s="4" customFormat="1" ht="13.5" customHeight="1" thickBot="1">
      <c r="A58" s="1128" t="s">
        <v>164</v>
      </c>
      <c r="B58" s="1129"/>
      <c r="C58" s="1129"/>
      <c r="D58" s="1129"/>
      <c r="E58" s="1129"/>
      <c r="F58" s="1129"/>
      <c r="G58" s="1130"/>
      <c r="H58" s="101"/>
      <c r="I58" s="136"/>
      <c r="J58" s="492"/>
      <c r="K58" s="492"/>
      <c r="L58" s="8"/>
      <c r="M58" s="8"/>
    </row>
    <row r="59" spans="1:13" s="4" customFormat="1" ht="13.5" customHeight="1" thickBot="1">
      <c r="A59" s="852" t="s">
        <v>5</v>
      </c>
      <c r="B59" s="339" t="s">
        <v>5</v>
      </c>
      <c r="C59" s="113" t="s">
        <v>169</v>
      </c>
      <c r="D59" s="435" t="s">
        <v>168</v>
      </c>
      <c r="E59" s="162" t="s">
        <v>153</v>
      </c>
      <c r="F59" s="98" t="s">
        <v>153</v>
      </c>
      <c r="G59" s="258" t="s">
        <v>153</v>
      </c>
      <c r="H59" s="98" t="s">
        <v>153</v>
      </c>
      <c r="I59" s="136"/>
      <c r="J59" s="492"/>
      <c r="K59" s="8"/>
      <c r="L59" s="8"/>
      <c r="M59" s="8"/>
    </row>
    <row r="60" spans="1:13" s="491" customFormat="1" ht="13.5" customHeight="1">
      <c r="A60" s="894">
        <f t="shared" ref="A60:A79" si="5">IF(A59="*","*",MAX(A50:A59)+1)</f>
        <v>33</v>
      </c>
      <c r="B60" s="903">
        <v>1</v>
      </c>
      <c r="C60" s="904"/>
      <c r="D60" s="905" t="s">
        <v>171</v>
      </c>
      <c r="E60" s="906" t="s">
        <v>204</v>
      </c>
      <c r="F60" s="907">
        <v>1</v>
      </c>
      <c r="G60" s="908"/>
      <c r="H60" s="161"/>
      <c r="I60" s="509"/>
      <c r="J60" s="492"/>
      <c r="K60" s="8"/>
      <c r="L60" s="8"/>
      <c r="M60" s="8"/>
    </row>
    <row r="61" spans="1:13" s="491" customFormat="1" ht="13.5" customHeight="1">
      <c r="A61" s="894">
        <f t="shared" si="5"/>
        <v>34</v>
      </c>
      <c r="B61" s="903">
        <v>2</v>
      </c>
      <c r="C61" s="904"/>
      <c r="D61" s="909" t="s">
        <v>170</v>
      </c>
      <c r="E61" s="906" t="s">
        <v>204</v>
      </c>
      <c r="F61" s="910">
        <v>1</v>
      </c>
      <c r="G61" s="911"/>
      <c r="H61" s="160"/>
      <c r="I61" s="509"/>
      <c r="J61" s="492"/>
      <c r="K61" s="8"/>
      <c r="L61" s="8"/>
      <c r="M61" s="8"/>
    </row>
    <row r="62" spans="1:13" s="491" customFormat="1" ht="13.5" customHeight="1">
      <c r="A62" s="894">
        <f t="shared" si="5"/>
        <v>35</v>
      </c>
      <c r="B62" s="903">
        <v>3</v>
      </c>
      <c r="C62" s="904"/>
      <c r="D62" s="912" t="s">
        <v>173</v>
      </c>
      <c r="E62" s="906" t="s">
        <v>204</v>
      </c>
      <c r="F62" s="913">
        <v>1</v>
      </c>
      <c r="G62" s="914"/>
      <c r="H62" s="159"/>
      <c r="I62" s="509"/>
      <c r="J62" s="492"/>
      <c r="K62" s="8"/>
      <c r="L62" s="8"/>
      <c r="M62" s="8"/>
    </row>
    <row r="63" spans="1:13" s="491" customFormat="1" ht="13.5" customHeight="1">
      <c r="A63" s="894">
        <f t="shared" si="5"/>
        <v>36</v>
      </c>
      <c r="B63" s="903">
        <v>4</v>
      </c>
      <c r="C63" s="904"/>
      <c r="D63" s="915" t="s">
        <v>174</v>
      </c>
      <c r="E63" s="906" t="s">
        <v>204</v>
      </c>
      <c r="F63" s="916">
        <v>1</v>
      </c>
      <c r="G63" s="917"/>
      <c r="H63" s="158"/>
      <c r="I63" s="509"/>
      <c r="J63" s="492"/>
      <c r="K63" s="8"/>
      <c r="L63" s="8"/>
      <c r="M63" s="8"/>
    </row>
    <row r="64" spans="1:13" s="491" customFormat="1" ht="13.5" customHeight="1">
      <c r="A64" s="894">
        <f t="shared" si="5"/>
        <v>37</v>
      </c>
      <c r="B64" s="903">
        <v>5</v>
      </c>
      <c r="C64" s="904"/>
      <c r="D64" s="918" t="s">
        <v>175</v>
      </c>
      <c r="E64" s="906" t="s">
        <v>204</v>
      </c>
      <c r="F64" s="919">
        <v>1</v>
      </c>
      <c r="G64" s="920"/>
      <c r="H64" s="157"/>
      <c r="I64" s="509"/>
      <c r="J64" s="492"/>
      <c r="K64" s="8"/>
      <c r="L64" s="8"/>
      <c r="M64" s="8"/>
    </row>
    <row r="65" spans="1:13" s="491" customFormat="1" ht="13.5" customHeight="1">
      <c r="A65" s="894">
        <f t="shared" si="5"/>
        <v>38</v>
      </c>
      <c r="B65" s="903">
        <v>6</v>
      </c>
      <c r="C65" s="904"/>
      <c r="D65" s="921" t="s">
        <v>176</v>
      </c>
      <c r="E65" s="906" t="s">
        <v>204</v>
      </c>
      <c r="F65" s="922">
        <v>1</v>
      </c>
      <c r="G65" s="923"/>
      <c r="H65" s="156"/>
      <c r="I65" s="509"/>
      <c r="J65" s="492"/>
      <c r="K65" s="8"/>
      <c r="L65" s="8"/>
      <c r="M65" s="8"/>
    </row>
    <row r="66" spans="1:13" s="491" customFormat="1" ht="13.5" customHeight="1">
      <c r="A66" s="894">
        <f t="shared" si="5"/>
        <v>39</v>
      </c>
      <c r="B66" s="903">
        <v>7</v>
      </c>
      <c r="C66" s="904"/>
      <c r="D66" s="924" t="s">
        <v>177</v>
      </c>
      <c r="E66" s="906" t="s">
        <v>204</v>
      </c>
      <c r="F66" s="925">
        <v>1</v>
      </c>
      <c r="G66" s="926"/>
      <c r="H66" s="155"/>
      <c r="I66" s="509"/>
      <c r="J66" s="492"/>
      <c r="K66" s="8"/>
      <c r="L66" s="8"/>
      <c r="M66" s="8"/>
    </row>
    <row r="67" spans="1:13" s="491" customFormat="1" ht="13.5" customHeight="1">
      <c r="A67" s="894">
        <f t="shared" si="5"/>
        <v>40</v>
      </c>
      <c r="B67" s="903">
        <v>8</v>
      </c>
      <c r="C67" s="904"/>
      <c r="D67" s="927" t="s">
        <v>178</v>
      </c>
      <c r="E67" s="906" t="s">
        <v>204</v>
      </c>
      <c r="F67" s="928">
        <v>1</v>
      </c>
      <c r="G67" s="929"/>
      <c r="H67" s="154"/>
      <c r="I67" s="509"/>
      <c r="J67" s="492"/>
      <c r="K67" s="8"/>
      <c r="L67" s="8"/>
      <c r="M67" s="8"/>
    </row>
    <row r="68" spans="1:13" s="491" customFormat="1" ht="13.5" customHeight="1">
      <c r="A68" s="894">
        <f t="shared" si="5"/>
        <v>41</v>
      </c>
      <c r="B68" s="903">
        <v>9</v>
      </c>
      <c r="C68" s="904"/>
      <c r="D68" s="927" t="s">
        <v>179</v>
      </c>
      <c r="E68" s="906" t="s">
        <v>204</v>
      </c>
      <c r="F68" s="928">
        <v>1</v>
      </c>
      <c r="G68" s="929"/>
      <c r="H68" s="154"/>
      <c r="I68" s="509"/>
      <c r="J68" s="492"/>
      <c r="K68" s="8"/>
      <c r="L68" s="8"/>
      <c r="M68" s="8"/>
    </row>
    <row r="69" spans="1:13" s="491" customFormat="1" ht="13.5" customHeight="1">
      <c r="A69" s="894">
        <f t="shared" si="5"/>
        <v>42</v>
      </c>
      <c r="B69" s="903">
        <v>10</v>
      </c>
      <c r="C69" s="904"/>
      <c r="D69" s="930" t="s">
        <v>180</v>
      </c>
      <c r="E69" s="906" t="s">
        <v>204</v>
      </c>
      <c r="F69" s="931">
        <v>1</v>
      </c>
      <c r="G69" s="932"/>
      <c r="H69" s="153"/>
      <c r="I69" s="509"/>
      <c r="J69" s="492"/>
      <c r="K69" s="8"/>
      <c r="L69" s="8"/>
      <c r="M69" s="8"/>
    </row>
    <row r="70" spans="1:13" s="491" customFormat="1" ht="13.5" customHeight="1">
      <c r="A70" s="894">
        <f t="shared" si="5"/>
        <v>43</v>
      </c>
      <c r="B70" s="903">
        <v>11</v>
      </c>
      <c r="C70" s="904"/>
      <c r="D70" s="933" t="s">
        <v>181</v>
      </c>
      <c r="E70" s="906" t="s">
        <v>204</v>
      </c>
      <c r="F70" s="934">
        <v>1</v>
      </c>
      <c r="G70" s="935"/>
      <c r="H70" s="152"/>
      <c r="I70" s="509"/>
      <c r="J70" s="492"/>
      <c r="K70" s="8"/>
      <c r="L70" s="8"/>
      <c r="M70" s="8"/>
    </row>
    <row r="71" spans="1:13" s="491" customFormat="1" ht="13.5" customHeight="1">
      <c r="A71" s="894">
        <f t="shared" si="5"/>
        <v>44</v>
      </c>
      <c r="B71" s="936">
        <v>12</v>
      </c>
      <c r="C71" s="904"/>
      <c r="D71" s="937" t="s">
        <v>1008</v>
      </c>
      <c r="E71" s="906" t="s">
        <v>204</v>
      </c>
      <c r="F71" s="938">
        <v>1</v>
      </c>
      <c r="G71" s="939"/>
      <c r="H71" s="151"/>
      <c r="I71" s="509"/>
      <c r="J71" s="492"/>
      <c r="K71" s="8"/>
      <c r="L71" s="8"/>
      <c r="M71" s="8"/>
    </row>
    <row r="72" spans="1:13" s="491" customFormat="1" ht="13.5" customHeight="1">
      <c r="A72" s="894">
        <f t="shared" si="5"/>
        <v>45</v>
      </c>
      <c r="B72" s="936">
        <v>13</v>
      </c>
      <c r="C72" s="904"/>
      <c r="D72" s="940" t="s">
        <v>182</v>
      </c>
      <c r="E72" s="906" t="s">
        <v>204</v>
      </c>
      <c r="F72" s="941">
        <v>1</v>
      </c>
      <c r="G72" s="942"/>
      <c r="H72" s="150"/>
      <c r="I72" s="509"/>
      <c r="J72" s="492"/>
      <c r="K72" s="8"/>
      <c r="L72" s="8"/>
      <c r="M72" s="8"/>
    </row>
    <row r="73" spans="1:13" s="491" customFormat="1" ht="13.5" customHeight="1">
      <c r="A73" s="894">
        <f t="shared" si="5"/>
        <v>46</v>
      </c>
      <c r="B73" s="936">
        <v>14</v>
      </c>
      <c r="C73" s="904"/>
      <c r="D73" s="940" t="s">
        <v>183</v>
      </c>
      <c r="E73" s="906" t="s">
        <v>204</v>
      </c>
      <c r="F73" s="941">
        <v>1</v>
      </c>
      <c r="G73" s="942"/>
      <c r="H73" s="150"/>
      <c r="I73" s="509"/>
      <c r="J73" s="492"/>
      <c r="K73" s="8"/>
      <c r="L73" s="8"/>
      <c r="M73" s="8"/>
    </row>
    <row r="74" spans="1:13" s="491" customFormat="1" ht="13.5" customHeight="1">
      <c r="A74" s="894">
        <f t="shared" si="5"/>
        <v>47</v>
      </c>
      <c r="B74" s="936">
        <v>15</v>
      </c>
      <c r="C74" s="904"/>
      <c r="D74" s="943" t="s">
        <v>184</v>
      </c>
      <c r="E74" s="906" t="s">
        <v>204</v>
      </c>
      <c r="F74" s="941">
        <v>1</v>
      </c>
      <c r="G74" s="944"/>
      <c r="H74" s="149"/>
      <c r="I74" s="509"/>
      <c r="J74" s="492"/>
      <c r="K74" s="8"/>
      <c r="L74" s="8"/>
      <c r="M74" s="8"/>
    </row>
    <row r="75" spans="1:13" s="491" customFormat="1" ht="13.5" customHeight="1">
      <c r="A75" s="894">
        <f t="shared" si="5"/>
        <v>48</v>
      </c>
      <c r="B75" s="936">
        <v>16</v>
      </c>
      <c r="C75" s="904"/>
      <c r="D75" s="943" t="s">
        <v>185</v>
      </c>
      <c r="E75" s="906" t="s">
        <v>204</v>
      </c>
      <c r="F75" s="945">
        <v>1</v>
      </c>
      <c r="G75" s="944"/>
      <c r="H75" s="149"/>
      <c r="I75" s="509"/>
      <c r="J75" s="492"/>
      <c r="K75" s="8"/>
      <c r="L75" s="8"/>
      <c r="M75" s="8"/>
    </row>
    <row r="76" spans="1:13" s="491" customFormat="1" ht="13.5" customHeight="1">
      <c r="A76" s="894">
        <f t="shared" si="5"/>
        <v>49</v>
      </c>
      <c r="B76" s="903">
        <v>17</v>
      </c>
      <c r="C76" s="904"/>
      <c r="D76" s="943" t="s">
        <v>186</v>
      </c>
      <c r="E76" s="906" t="s">
        <v>204</v>
      </c>
      <c r="F76" s="945">
        <v>1</v>
      </c>
      <c r="G76" s="944"/>
      <c r="H76" s="149"/>
      <c r="I76" s="509"/>
      <c r="J76" s="492"/>
      <c r="K76" s="8"/>
      <c r="L76" s="8"/>
      <c r="M76" s="8"/>
    </row>
    <row r="77" spans="1:13" s="491" customFormat="1" ht="13.5" customHeight="1">
      <c r="A77" s="894">
        <f t="shared" si="5"/>
        <v>50</v>
      </c>
      <c r="B77" s="903">
        <v>18</v>
      </c>
      <c r="C77" s="904"/>
      <c r="D77" s="943" t="s">
        <v>1009</v>
      </c>
      <c r="E77" s="906" t="s">
        <v>204</v>
      </c>
      <c r="F77" s="945">
        <v>1</v>
      </c>
      <c r="G77" s="944"/>
      <c r="H77" s="149"/>
      <c r="I77" s="509"/>
      <c r="J77" s="492"/>
      <c r="K77" s="8"/>
      <c r="L77" s="8"/>
      <c r="M77" s="8"/>
    </row>
    <row r="78" spans="1:13" s="491" customFormat="1" ht="13.5" customHeight="1">
      <c r="A78" s="894">
        <f t="shared" si="5"/>
        <v>51</v>
      </c>
      <c r="B78" s="903">
        <v>19</v>
      </c>
      <c r="C78" s="904"/>
      <c r="D78" s="943" t="s">
        <v>187</v>
      </c>
      <c r="E78" s="906" t="s">
        <v>204</v>
      </c>
      <c r="F78" s="941">
        <v>1</v>
      </c>
      <c r="G78" s="944"/>
      <c r="H78" s="149"/>
      <c r="I78" s="509"/>
      <c r="J78" s="492"/>
      <c r="K78" s="8"/>
      <c r="L78" s="8"/>
      <c r="M78" s="8"/>
    </row>
    <row r="79" spans="1:13" s="491" customFormat="1" ht="13.5" customHeight="1" thickBot="1">
      <c r="A79" s="894">
        <f t="shared" si="5"/>
        <v>52</v>
      </c>
      <c r="B79" s="946">
        <v>20</v>
      </c>
      <c r="C79" s="947"/>
      <c r="D79" s="948" t="s">
        <v>1010</v>
      </c>
      <c r="E79" s="906" t="s">
        <v>204</v>
      </c>
      <c r="F79" s="949">
        <v>1</v>
      </c>
      <c r="G79" s="950"/>
      <c r="H79" s="951"/>
      <c r="I79" s="509"/>
      <c r="J79" s="492"/>
      <c r="K79" s="8"/>
      <c r="L79" s="8"/>
      <c r="M79" s="8"/>
    </row>
    <row r="80" spans="1:13" s="4" customFormat="1" ht="13.5" customHeight="1" thickBot="1">
      <c r="A80" s="1166" t="s">
        <v>364</v>
      </c>
      <c r="B80" s="1167"/>
      <c r="C80" s="1167"/>
      <c r="D80" s="1167"/>
      <c r="E80" s="1167"/>
      <c r="F80" s="1167"/>
      <c r="G80" s="1168"/>
      <c r="H80" s="198"/>
      <c r="I80" s="509"/>
      <c r="J80" s="492"/>
      <c r="K80" s="492"/>
      <c r="L80" s="8"/>
      <c r="M80" s="8"/>
    </row>
    <row r="81" spans="1:13" s="4" customFormat="1" ht="12.75" customHeight="1" thickBot="1">
      <c r="A81" s="106"/>
      <c r="B81" s="568"/>
      <c r="C81" s="109" t="s">
        <v>22</v>
      </c>
      <c r="D81" s="384" t="s">
        <v>9</v>
      </c>
      <c r="E81" s="108" t="s">
        <v>153</v>
      </c>
      <c r="F81" s="98" t="s">
        <v>153</v>
      </c>
      <c r="G81" s="258" t="s">
        <v>153</v>
      </c>
      <c r="H81" s="98" t="s">
        <v>153</v>
      </c>
      <c r="I81" s="509"/>
      <c r="J81" s="492"/>
      <c r="K81" s="8"/>
      <c r="L81" s="8"/>
      <c r="M81" s="8"/>
    </row>
    <row r="82" spans="1:13" s="4" customFormat="1" ht="13.5" customHeight="1">
      <c r="A82" s="565">
        <v>693</v>
      </c>
      <c r="B82" s="340">
        <v>27</v>
      </c>
      <c r="C82" s="370"/>
      <c r="D82" s="50" t="s">
        <v>709</v>
      </c>
      <c r="E82" s="69" t="s">
        <v>10</v>
      </c>
      <c r="F82" s="176">
        <v>16172</v>
      </c>
      <c r="G82" s="889"/>
      <c r="H82" s="84"/>
      <c r="I82" s="509"/>
      <c r="J82" s="492"/>
      <c r="K82" s="8"/>
      <c r="L82" s="35"/>
      <c r="M82" s="8"/>
    </row>
    <row r="83" spans="1:13" s="4" customFormat="1" ht="27" customHeight="1">
      <c r="A83" s="565">
        <f>IF(A82="*","*",MAX(A80:A82)+1)</f>
        <v>694</v>
      </c>
      <c r="B83" s="340">
        <f>IF(B82="*","*",MAX(B80:B82)+1)</f>
        <v>28</v>
      </c>
      <c r="C83" s="129"/>
      <c r="D83" s="270" t="s">
        <v>710</v>
      </c>
      <c r="E83" s="2" t="s">
        <v>10</v>
      </c>
      <c r="F83" s="124">
        <v>2232</v>
      </c>
      <c r="G83" s="883"/>
      <c r="H83" s="566"/>
      <c r="I83" s="136"/>
      <c r="J83" s="492"/>
      <c r="K83" s="8"/>
      <c r="L83" s="8"/>
      <c r="M83" s="8"/>
    </row>
    <row r="84" spans="1:13" s="4" customFormat="1" ht="27" customHeight="1">
      <c r="A84" s="565">
        <f>IF(A83="*","*",MAX(A80:A83)+1)</f>
        <v>695</v>
      </c>
      <c r="B84" s="340">
        <f t="shared" ref="B84:B100" si="6">IF(B83="*","*",MAX(B80:B83)+1)</f>
        <v>29</v>
      </c>
      <c r="C84" s="129"/>
      <c r="D84" s="270" t="s">
        <v>711</v>
      </c>
      <c r="E84" s="2" t="s">
        <v>10</v>
      </c>
      <c r="F84" s="124">
        <v>102</v>
      </c>
      <c r="G84" s="883"/>
      <c r="H84" s="566"/>
      <c r="I84" s="136"/>
      <c r="J84" s="492"/>
      <c r="K84" s="8"/>
      <c r="L84" s="8"/>
      <c r="M84" s="8"/>
    </row>
    <row r="85" spans="1:13" s="4" customFormat="1" ht="13.5" customHeight="1">
      <c r="A85" s="565">
        <f t="shared" ref="A85:A100" si="7">IF(A84="*","*",MAX(A80:A84)+1)</f>
        <v>696</v>
      </c>
      <c r="B85" s="340">
        <f t="shared" si="6"/>
        <v>30</v>
      </c>
      <c r="C85" s="129"/>
      <c r="D85" s="271" t="s">
        <v>712</v>
      </c>
      <c r="E85" s="2" t="s">
        <v>10</v>
      </c>
      <c r="F85" s="124">
        <v>51</v>
      </c>
      <c r="G85" s="883"/>
      <c r="H85" s="566"/>
      <c r="I85" s="136"/>
      <c r="J85" s="492"/>
      <c r="K85" s="8"/>
      <c r="L85" s="8"/>
      <c r="M85" s="8"/>
    </row>
    <row r="86" spans="1:13" s="4" customFormat="1" ht="13.5" customHeight="1">
      <c r="A86" s="565">
        <f t="shared" si="7"/>
        <v>697</v>
      </c>
      <c r="B86" s="340">
        <f t="shared" si="6"/>
        <v>31</v>
      </c>
      <c r="C86" s="129"/>
      <c r="D86" s="270" t="s">
        <v>713</v>
      </c>
      <c r="E86" s="2" t="s">
        <v>10</v>
      </c>
      <c r="F86" s="124">
        <v>175</v>
      </c>
      <c r="G86" s="883"/>
      <c r="H86" s="566"/>
      <c r="I86" s="136"/>
      <c r="J86" s="492"/>
      <c r="K86" s="8"/>
      <c r="L86" s="8"/>
      <c r="M86" s="8"/>
    </row>
    <row r="87" spans="1:13" s="4" customFormat="1" ht="13.5" customHeight="1">
      <c r="A87" s="565">
        <f t="shared" si="7"/>
        <v>698</v>
      </c>
      <c r="B87" s="340">
        <f t="shared" si="6"/>
        <v>32</v>
      </c>
      <c r="C87" s="129"/>
      <c r="D87" s="272" t="s">
        <v>714</v>
      </c>
      <c r="E87" s="2" t="s">
        <v>10</v>
      </c>
      <c r="F87" s="124">
        <v>206</v>
      </c>
      <c r="G87" s="883"/>
      <c r="H87" s="566"/>
      <c r="I87" s="136"/>
      <c r="J87" s="492"/>
      <c r="K87" s="8"/>
      <c r="L87" s="8"/>
      <c r="M87" s="8"/>
    </row>
    <row r="88" spans="1:13" s="4" customFormat="1" ht="27" customHeight="1">
      <c r="A88" s="565">
        <f t="shared" si="7"/>
        <v>699</v>
      </c>
      <c r="B88" s="340">
        <f t="shared" si="6"/>
        <v>33</v>
      </c>
      <c r="C88" s="129"/>
      <c r="D88" s="270" t="s">
        <v>715</v>
      </c>
      <c r="E88" s="2" t="s">
        <v>10</v>
      </c>
      <c r="F88" s="124">
        <v>944</v>
      </c>
      <c r="G88" s="883"/>
      <c r="H88" s="566"/>
      <c r="I88" s="136"/>
      <c r="J88" s="492"/>
      <c r="K88" s="8"/>
      <c r="L88" s="8"/>
      <c r="M88" s="8"/>
    </row>
    <row r="89" spans="1:13" s="4" customFormat="1" ht="13.5" customHeight="1">
      <c r="A89" s="565">
        <f t="shared" si="7"/>
        <v>700</v>
      </c>
      <c r="B89" s="340">
        <f t="shared" si="6"/>
        <v>34</v>
      </c>
      <c r="C89" s="129"/>
      <c r="D89" s="270" t="s">
        <v>716</v>
      </c>
      <c r="E89" s="2" t="s">
        <v>10</v>
      </c>
      <c r="F89" s="124">
        <v>48</v>
      </c>
      <c r="G89" s="883"/>
      <c r="H89" s="566"/>
      <c r="I89" s="136"/>
      <c r="J89" s="492"/>
      <c r="K89" s="8"/>
      <c r="L89" s="8"/>
      <c r="M89" s="8"/>
    </row>
    <row r="90" spans="1:13" s="4" customFormat="1" ht="13.5" customHeight="1">
      <c r="A90" s="565">
        <f t="shared" si="7"/>
        <v>701</v>
      </c>
      <c r="B90" s="340">
        <f t="shared" si="6"/>
        <v>35</v>
      </c>
      <c r="C90" s="129"/>
      <c r="D90" s="270" t="s">
        <v>717</v>
      </c>
      <c r="E90" s="2" t="s">
        <v>10</v>
      </c>
      <c r="F90" s="124">
        <v>295</v>
      </c>
      <c r="G90" s="883"/>
      <c r="H90" s="566"/>
      <c r="I90" s="136"/>
      <c r="J90" s="492"/>
      <c r="K90" s="8"/>
      <c r="L90" s="8"/>
      <c r="M90" s="8"/>
    </row>
    <row r="91" spans="1:13" s="4" customFormat="1" ht="13.5" customHeight="1">
      <c r="A91" s="565">
        <f t="shared" si="7"/>
        <v>702</v>
      </c>
      <c r="B91" s="340">
        <f t="shared" si="6"/>
        <v>36</v>
      </c>
      <c r="C91" s="129"/>
      <c r="D91" s="270" t="s">
        <v>718</v>
      </c>
      <c r="E91" s="2" t="s">
        <v>10</v>
      </c>
      <c r="F91" s="124">
        <f>INT(SUM(F82,F83,F84,F85,F86,F87,F88,F89,F90))</f>
        <v>20225</v>
      </c>
      <c r="G91" s="883"/>
      <c r="H91" s="566"/>
      <c r="I91" s="136"/>
      <c r="J91" s="492"/>
      <c r="K91" s="8"/>
      <c r="L91" s="8"/>
      <c r="M91" s="8"/>
    </row>
    <row r="92" spans="1:13" s="4" customFormat="1" ht="13.5" customHeight="1">
      <c r="A92" s="565">
        <f t="shared" si="7"/>
        <v>703</v>
      </c>
      <c r="B92" s="340">
        <f t="shared" si="6"/>
        <v>37</v>
      </c>
      <c r="C92" s="129"/>
      <c r="D92" s="270" t="s">
        <v>719</v>
      </c>
      <c r="E92" s="59" t="s">
        <v>2</v>
      </c>
      <c r="F92" s="124">
        <v>2356</v>
      </c>
      <c r="G92" s="883"/>
      <c r="H92" s="566"/>
      <c r="I92" s="136"/>
      <c r="J92" s="492"/>
      <c r="K92" s="8"/>
      <c r="L92" s="8"/>
      <c r="M92" s="8"/>
    </row>
    <row r="93" spans="1:13" s="4" customFormat="1" ht="26.25" customHeight="1">
      <c r="A93" s="565">
        <f t="shared" si="7"/>
        <v>704</v>
      </c>
      <c r="B93" s="340">
        <f t="shared" si="6"/>
        <v>38</v>
      </c>
      <c r="C93" s="129"/>
      <c r="D93" s="270" t="s">
        <v>858</v>
      </c>
      <c r="E93" s="2" t="s">
        <v>11</v>
      </c>
      <c r="F93" s="124">
        <v>158</v>
      </c>
      <c r="G93" s="883"/>
      <c r="H93" s="566"/>
      <c r="I93" s="136"/>
      <c r="J93" s="492"/>
      <c r="K93" s="8"/>
      <c r="L93" s="8"/>
      <c r="M93" s="8"/>
    </row>
    <row r="94" spans="1:13" s="4" customFormat="1" ht="13.5" customHeight="1">
      <c r="A94" s="565">
        <f t="shared" si="7"/>
        <v>705</v>
      </c>
      <c r="B94" s="340">
        <f t="shared" si="6"/>
        <v>39</v>
      </c>
      <c r="C94" s="129"/>
      <c r="D94" s="270" t="s">
        <v>720</v>
      </c>
      <c r="E94" s="2" t="s">
        <v>2</v>
      </c>
      <c r="F94" s="124">
        <v>1816</v>
      </c>
      <c r="G94" s="883"/>
      <c r="H94" s="566"/>
      <c r="I94" s="136"/>
      <c r="J94" s="492"/>
      <c r="K94" s="8"/>
      <c r="L94" s="8"/>
      <c r="M94" s="8"/>
    </row>
    <row r="95" spans="1:13" s="4" customFormat="1" ht="13.5" customHeight="1">
      <c r="A95" s="565">
        <f t="shared" si="7"/>
        <v>706</v>
      </c>
      <c r="B95" s="340">
        <f t="shared" si="6"/>
        <v>40</v>
      </c>
      <c r="C95" s="129"/>
      <c r="D95" s="270" t="s">
        <v>721</v>
      </c>
      <c r="E95" s="2" t="s">
        <v>2</v>
      </c>
      <c r="F95" s="124">
        <v>70</v>
      </c>
      <c r="G95" s="883"/>
      <c r="H95" s="566"/>
      <c r="I95" s="136"/>
      <c r="J95" s="492"/>
      <c r="K95" s="8"/>
      <c r="L95" s="8"/>
      <c r="M95" s="8"/>
    </row>
    <row r="96" spans="1:13" s="4" customFormat="1" ht="13.5" customHeight="1">
      <c r="A96" s="565">
        <f t="shared" si="7"/>
        <v>707</v>
      </c>
      <c r="B96" s="340">
        <f t="shared" si="6"/>
        <v>41</v>
      </c>
      <c r="C96" s="129"/>
      <c r="D96" s="273" t="s">
        <v>722</v>
      </c>
      <c r="E96" s="2" t="s">
        <v>2</v>
      </c>
      <c r="F96" s="124">
        <v>331</v>
      </c>
      <c r="G96" s="883"/>
      <c r="H96" s="566"/>
      <c r="I96" s="136"/>
      <c r="J96" s="492"/>
      <c r="K96" s="8"/>
      <c r="L96" s="8"/>
      <c r="M96" s="8"/>
    </row>
    <row r="97" spans="1:13" s="4" customFormat="1" ht="13.5" customHeight="1">
      <c r="A97" s="565">
        <f t="shared" si="7"/>
        <v>708</v>
      </c>
      <c r="B97" s="340">
        <f t="shared" si="6"/>
        <v>42</v>
      </c>
      <c r="C97" s="129"/>
      <c r="D97" s="273" t="s">
        <v>723</v>
      </c>
      <c r="E97" s="2" t="s">
        <v>2</v>
      </c>
      <c r="F97" s="124">
        <v>102</v>
      </c>
      <c r="G97" s="883"/>
      <c r="H97" s="566"/>
      <c r="I97" s="136"/>
      <c r="J97" s="492"/>
      <c r="K97" s="8"/>
      <c r="L97" s="8"/>
      <c r="M97" s="8"/>
    </row>
    <row r="98" spans="1:13" s="4" customFormat="1" ht="13.5" customHeight="1">
      <c r="A98" s="565">
        <f t="shared" si="7"/>
        <v>709</v>
      </c>
      <c r="B98" s="340">
        <f t="shared" si="6"/>
        <v>43</v>
      </c>
      <c r="C98" s="129"/>
      <c r="D98" s="273" t="s">
        <v>724</v>
      </c>
      <c r="E98" s="2" t="s">
        <v>10</v>
      </c>
      <c r="F98" s="124">
        <v>1412</v>
      </c>
      <c r="G98" s="883"/>
      <c r="H98" s="566"/>
      <c r="I98" s="136"/>
      <c r="J98" s="492"/>
      <c r="K98" s="8"/>
      <c r="L98" s="8"/>
      <c r="M98" s="8"/>
    </row>
    <row r="99" spans="1:13" s="4" customFormat="1" ht="13.5" customHeight="1">
      <c r="A99" s="565">
        <f t="shared" si="7"/>
        <v>710</v>
      </c>
      <c r="B99" s="340">
        <f t="shared" si="6"/>
        <v>44</v>
      </c>
      <c r="C99" s="129"/>
      <c r="D99" s="270" t="s">
        <v>725</v>
      </c>
      <c r="E99" s="2" t="s">
        <v>10</v>
      </c>
      <c r="F99" s="124">
        <v>7</v>
      </c>
      <c r="G99" s="884"/>
      <c r="H99" s="566"/>
      <c r="I99" s="136"/>
      <c r="J99" s="492"/>
      <c r="K99" s="8"/>
      <c r="L99" s="8"/>
      <c r="M99" s="8"/>
    </row>
    <row r="100" spans="1:13" s="4" customFormat="1" ht="13.5" customHeight="1" thickBot="1">
      <c r="A100" s="565">
        <f t="shared" si="7"/>
        <v>711</v>
      </c>
      <c r="B100" s="340">
        <f t="shared" si="6"/>
        <v>45</v>
      </c>
      <c r="C100" s="132"/>
      <c r="D100" s="385" t="s">
        <v>708</v>
      </c>
      <c r="E100" s="3" t="s">
        <v>4</v>
      </c>
      <c r="F100" s="126">
        <v>65</v>
      </c>
      <c r="G100" s="885"/>
      <c r="H100" s="501"/>
      <c r="I100" s="136"/>
      <c r="J100" s="492"/>
      <c r="K100" s="8"/>
      <c r="L100" s="8"/>
      <c r="M100" s="8"/>
    </row>
    <row r="101" spans="1:13" s="4" customFormat="1" ht="13.5" customHeight="1" thickBot="1">
      <c r="A101" s="1122"/>
      <c r="B101" s="1103"/>
      <c r="C101" s="1103"/>
      <c r="D101" s="1102" t="s">
        <v>166</v>
      </c>
      <c r="E101" s="1103"/>
      <c r="F101" s="1103"/>
      <c r="G101" s="1104"/>
      <c r="H101" s="98"/>
      <c r="I101" s="136"/>
      <c r="J101" s="492"/>
      <c r="K101" s="492"/>
      <c r="L101" s="8"/>
      <c r="M101" s="8"/>
    </row>
    <row r="102" spans="1:13" s="4" customFormat="1" ht="13.5" customHeight="1" thickBot="1">
      <c r="A102" s="866" t="s">
        <v>5</v>
      </c>
      <c r="B102" s="346" t="s">
        <v>5</v>
      </c>
      <c r="C102" s="867" t="s">
        <v>106</v>
      </c>
      <c r="D102" s="865" t="s">
        <v>165</v>
      </c>
      <c r="E102" s="99" t="s">
        <v>153</v>
      </c>
      <c r="F102" s="110" t="s">
        <v>153</v>
      </c>
      <c r="G102" s="761" t="s">
        <v>153</v>
      </c>
      <c r="H102" s="98" t="s">
        <v>153</v>
      </c>
      <c r="I102" s="136"/>
      <c r="J102" s="492"/>
      <c r="K102" s="8"/>
      <c r="L102" s="8"/>
      <c r="M102" s="8"/>
    </row>
    <row r="103" spans="1:13" s="4" customFormat="1" ht="13.5" customHeight="1">
      <c r="A103" s="565" t="s">
        <v>5</v>
      </c>
      <c r="B103" s="341" t="s">
        <v>5</v>
      </c>
      <c r="C103" s="269"/>
      <c r="D103" s="48" t="s">
        <v>726</v>
      </c>
      <c r="E103" s="1" t="s">
        <v>153</v>
      </c>
      <c r="F103" s="86" t="s">
        <v>153</v>
      </c>
      <c r="G103" s="753" t="s">
        <v>153</v>
      </c>
      <c r="H103" s="86" t="s">
        <v>153</v>
      </c>
      <c r="I103" s="136"/>
      <c r="J103" s="492"/>
      <c r="K103" s="8"/>
      <c r="L103" s="8"/>
      <c r="M103" s="8"/>
    </row>
    <row r="104" spans="1:13" s="4" customFormat="1" ht="13.5" customHeight="1" thickBot="1">
      <c r="A104" s="565">
        <f t="shared" ref="A104" si="8">IF(A103="*","*",MAX(A99:A103)+1)</f>
        <v>712</v>
      </c>
      <c r="B104" s="342">
        <f t="shared" ref="B104" si="9">IF(B103="*","*",MAX(B100:B103)+1)</f>
        <v>46</v>
      </c>
      <c r="C104" s="371"/>
      <c r="D104" s="268" t="s">
        <v>727</v>
      </c>
      <c r="E104" s="71" t="s">
        <v>11</v>
      </c>
      <c r="F104" s="83">
        <v>8062</v>
      </c>
      <c r="G104" s="824"/>
      <c r="H104" s="83"/>
      <c r="I104" s="136"/>
      <c r="J104" s="492"/>
      <c r="K104" s="8"/>
      <c r="L104" s="8"/>
      <c r="M104" s="8"/>
    </row>
    <row r="105" spans="1:13" s="4" customFormat="1" ht="13.5" customHeight="1" thickBot="1">
      <c r="A105" s="114"/>
      <c r="B105" s="1063"/>
      <c r="C105" s="1064"/>
      <c r="D105" s="1067" t="s">
        <v>167</v>
      </c>
      <c r="E105" s="1064"/>
      <c r="F105" s="1064"/>
      <c r="G105" s="1068"/>
      <c r="H105" s="517"/>
      <c r="I105" s="136"/>
      <c r="J105" s="492"/>
      <c r="K105" s="492"/>
      <c r="L105" s="8"/>
      <c r="M105" s="8"/>
    </row>
    <row r="106" spans="1:13" s="4" customFormat="1" ht="13.5" customHeight="1" thickBot="1">
      <c r="A106" s="854"/>
      <c r="B106" s="343"/>
      <c r="C106" s="213" t="s">
        <v>77</v>
      </c>
      <c r="D106" s="212" t="s">
        <v>23</v>
      </c>
      <c r="E106" s="227" t="s">
        <v>153</v>
      </c>
      <c r="F106" s="228" t="s">
        <v>153</v>
      </c>
      <c r="G106" s="696" t="s">
        <v>153</v>
      </c>
      <c r="H106" s="229" t="s">
        <v>153</v>
      </c>
      <c r="I106" s="136"/>
      <c r="J106" s="492"/>
      <c r="K106" s="8"/>
      <c r="L106" s="8"/>
      <c r="M106" s="8"/>
    </row>
    <row r="107" spans="1:13" s="4" customFormat="1" thickBot="1">
      <c r="A107" s="627"/>
      <c r="B107" s="598"/>
      <c r="C107" s="211" t="s">
        <v>105</v>
      </c>
      <c r="D107" s="210" t="s">
        <v>104</v>
      </c>
      <c r="E107" s="96" t="s">
        <v>153</v>
      </c>
      <c r="F107" s="209" t="s">
        <v>153</v>
      </c>
      <c r="G107" s="782" t="s">
        <v>153</v>
      </c>
      <c r="H107" s="133" t="s">
        <v>153</v>
      </c>
      <c r="I107" s="136"/>
      <c r="J107" s="492"/>
      <c r="K107" s="8"/>
      <c r="L107" s="8"/>
      <c r="M107" s="8"/>
    </row>
    <row r="108" spans="1:13" s="4" customFormat="1" ht="13.5" customHeight="1">
      <c r="A108" s="855" t="s">
        <v>5</v>
      </c>
      <c r="B108" s="690" t="s">
        <v>5</v>
      </c>
      <c r="C108" s="274" t="s">
        <v>134</v>
      </c>
      <c r="D108" s="48" t="s">
        <v>729</v>
      </c>
      <c r="E108" s="69" t="s">
        <v>153</v>
      </c>
      <c r="F108" s="118" t="s">
        <v>153</v>
      </c>
      <c r="G108" s="815" t="s">
        <v>153</v>
      </c>
      <c r="H108" s="495" t="s">
        <v>153</v>
      </c>
      <c r="I108" s="136"/>
      <c r="J108" s="492"/>
      <c r="K108" s="8"/>
      <c r="L108" s="8"/>
      <c r="M108" s="8"/>
    </row>
    <row r="109" spans="1:13" s="4" customFormat="1" ht="16.5" customHeight="1">
      <c r="A109" s="630" t="s">
        <v>5</v>
      </c>
      <c r="B109" s="571" t="s">
        <v>5</v>
      </c>
      <c r="C109" s="1148"/>
      <c r="D109" s="47" t="s">
        <v>135</v>
      </c>
      <c r="E109" s="2" t="s">
        <v>153</v>
      </c>
      <c r="F109" s="119" t="s">
        <v>153</v>
      </c>
      <c r="G109" s="301" t="s">
        <v>153</v>
      </c>
      <c r="H109" s="567" t="s">
        <v>153</v>
      </c>
      <c r="I109" s="136"/>
      <c r="J109" s="492"/>
      <c r="K109" s="8"/>
      <c r="L109" s="8"/>
      <c r="M109" s="8"/>
    </row>
    <row r="110" spans="1:13" s="4" customFormat="1" ht="16.5" customHeight="1">
      <c r="A110" s="630" t="s">
        <v>5</v>
      </c>
      <c r="B110" s="571" t="s">
        <v>5</v>
      </c>
      <c r="C110" s="1149"/>
      <c r="D110" s="47" t="s">
        <v>123</v>
      </c>
      <c r="E110" s="2" t="s">
        <v>153</v>
      </c>
      <c r="F110" s="119" t="s">
        <v>153</v>
      </c>
      <c r="G110" s="301" t="s">
        <v>153</v>
      </c>
      <c r="H110" s="567" t="s">
        <v>153</v>
      </c>
      <c r="I110" s="136"/>
      <c r="J110" s="492"/>
      <c r="K110" s="8"/>
      <c r="L110" s="8"/>
      <c r="M110" s="8"/>
    </row>
    <row r="111" spans="1:13" s="4" customFormat="1" ht="16.5" customHeight="1">
      <c r="A111" s="565">
        <f>IF(A110="*","*",MAX(A104:A110)+1)</f>
        <v>713</v>
      </c>
      <c r="B111" s="571">
        <v>47</v>
      </c>
      <c r="C111" s="1149"/>
      <c r="D111" s="49" t="s">
        <v>136</v>
      </c>
      <c r="E111" s="2" t="s">
        <v>11</v>
      </c>
      <c r="F111" s="119">
        <v>18212</v>
      </c>
      <c r="G111" s="301"/>
      <c r="H111" s="567"/>
      <c r="I111" s="136"/>
      <c r="J111" s="492"/>
      <c r="K111" s="8"/>
      <c r="L111" s="8"/>
      <c r="M111" s="8"/>
    </row>
    <row r="112" spans="1:13" s="4" customFormat="1" ht="13.5" customHeight="1" thickBot="1">
      <c r="A112" s="565">
        <f t="shared" ref="A112" si="10">IF(A111="*","*",MAX(A107:A111)+1)</f>
        <v>714</v>
      </c>
      <c r="B112" s="557">
        <f>IF(B111="*","*",MAX(B106:B111)+1)</f>
        <v>48</v>
      </c>
      <c r="C112" s="1150"/>
      <c r="D112" s="47" t="s">
        <v>728</v>
      </c>
      <c r="E112" s="70" t="s">
        <v>11</v>
      </c>
      <c r="F112" s="119">
        <v>9081</v>
      </c>
      <c r="G112" s="709"/>
      <c r="H112" s="567"/>
      <c r="I112" s="136"/>
      <c r="J112" s="492"/>
      <c r="K112" s="8"/>
      <c r="L112" s="8"/>
      <c r="M112" s="8"/>
    </row>
    <row r="113" spans="1:13" s="4" customFormat="1" ht="13.5" customHeight="1" thickBot="1">
      <c r="A113" s="1063" t="s">
        <v>362</v>
      </c>
      <c r="B113" s="1065"/>
      <c r="C113" s="1065"/>
      <c r="D113" s="1065"/>
      <c r="E113" s="1065"/>
      <c r="F113" s="1065"/>
      <c r="G113" s="1066"/>
      <c r="H113" s="517"/>
      <c r="I113" s="509"/>
      <c r="J113" s="492"/>
      <c r="K113" s="492"/>
      <c r="L113" s="8"/>
      <c r="M113" s="8"/>
    </row>
    <row r="114" spans="1:13" s="491" customFormat="1" ht="13.5" customHeight="1" thickBot="1">
      <c r="A114" s="627"/>
      <c r="B114" s="598"/>
      <c r="C114" s="211" t="s">
        <v>922</v>
      </c>
      <c r="D114" s="210" t="s">
        <v>923</v>
      </c>
      <c r="E114" s="96" t="s">
        <v>153</v>
      </c>
      <c r="F114" s="209" t="s">
        <v>153</v>
      </c>
      <c r="G114" s="782" t="s">
        <v>153</v>
      </c>
      <c r="H114" s="133" t="s">
        <v>153</v>
      </c>
      <c r="I114" s="509"/>
      <c r="J114" s="492"/>
      <c r="K114" s="8"/>
      <c r="L114" s="8"/>
      <c r="M114" s="8"/>
    </row>
    <row r="115" spans="1:13" s="491" customFormat="1" ht="13.5" customHeight="1" thickBot="1">
      <c r="A115" s="565">
        <f t="shared" ref="A115" si="11">IF(A114="*","*",MAX(A110:A114)+1)</f>
        <v>715</v>
      </c>
      <c r="B115" s="557">
        <v>48.1</v>
      </c>
      <c r="C115" s="733"/>
      <c r="D115" s="735" t="s">
        <v>924</v>
      </c>
      <c r="E115" s="68" t="s">
        <v>11</v>
      </c>
      <c r="F115" s="740">
        <v>4220</v>
      </c>
      <c r="G115" s="791"/>
      <c r="H115" s="88"/>
      <c r="I115" s="509"/>
      <c r="J115" s="492"/>
      <c r="K115" s="8"/>
      <c r="L115" s="8"/>
      <c r="M115" s="8"/>
    </row>
    <row r="116" spans="1:13" s="491" customFormat="1" ht="13.5" customHeight="1" thickBot="1">
      <c r="A116" s="1063" t="s">
        <v>936</v>
      </c>
      <c r="B116" s="1065"/>
      <c r="C116" s="1065"/>
      <c r="D116" s="1065"/>
      <c r="E116" s="1065"/>
      <c r="F116" s="1065"/>
      <c r="G116" s="1066"/>
      <c r="H116" s="517"/>
      <c r="I116" s="509"/>
      <c r="J116" s="492"/>
      <c r="K116" s="492"/>
      <c r="L116" s="8"/>
      <c r="M116" s="8"/>
    </row>
    <row r="117" spans="1:13" s="491" customFormat="1" ht="13.5" customHeight="1" thickBot="1">
      <c r="A117" s="627"/>
      <c r="B117" s="598"/>
      <c r="C117" s="196" t="s">
        <v>928</v>
      </c>
      <c r="D117" s="399" t="s">
        <v>937</v>
      </c>
      <c r="E117" s="96" t="s">
        <v>153</v>
      </c>
      <c r="F117" s="209" t="s">
        <v>153</v>
      </c>
      <c r="G117" s="782" t="s">
        <v>153</v>
      </c>
      <c r="H117" s="133" t="s">
        <v>153</v>
      </c>
      <c r="I117" s="509"/>
      <c r="J117" s="492"/>
      <c r="K117" s="8"/>
      <c r="L117" s="8"/>
      <c r="M117" s="8"/>
    </row>
    <row r="118" spans="1:13" s="491" customFormat="1" ht="13.5" customHeight="1">
      <c r="A118" s="565">
        <f t="shared" ref="A118:A120" si="12">IF(A117="*","*",MAX(A113:A117)+1)</f>
        <v>716</v>
      </c>
      <c r="B118" s="879">
        <v>48.2</v>
      </c>
      <c r="C118" s="274"/>
      <c r="D118" s="695" t="s">
        <v>925</v>
      </c>
      <c r="E118" s="739" t="s">
        <v>10</v>
      </c>
      <c r="F118" s="744">
        <v>32038</v>
      </c>
      <c r="G118" s="826"/>
      <c r="H118" s="837"/>
      <c r="I118" s="509"/>
      <c r="J118" s="492"/>
      <c r="K118" s="8"/>
      <c r="L118" s="8"/>
      <c r="M118" s="8"/>
    </row>
    <row r="119" spans="1:13" s="491" customFormat="1" ht="13.5" customHeight="1">
      <c r="A119" s="565">
        <f t="shared" si="12"/>
        <v>717</v>
      </c>
      <c r="B119" s="571">
        <v>48.3</v>
      </c>
      <c r="C119" s="130"/>
      <c r="D119" s="738" t="s">
        <v>926</v>
      </c>
      <c r="E119" s="737" t="s">
        <v>10</v>
      </c>
      <c r="F119" s="727">
        <v>8979</v>
      </c>
      <c r="G119" s="831"/>
      <c r="H119" s="836"/>
      <c r="I119" s="509"/>
      <c r="J119" s="492"/>
      <c r="K119" s="8"/>
      <c r="L119" s="8"/>
      <c r="M119" s="8"/>
    </row>
    <row r="120" spans="1:13" s="491" customFormat="1" ht="13.5" customHeight="1" thickBot="1">
      <c r="A120" s="565">
        <f t="shared" si="12"/>
        <v>718</v>
      </c>
      <c r="B120" s="360">
        <v>48.4</v>
      </c>
      <c r="C120" s="474"/>
      <c r="D120" s="736" t="s">
        <v>927</v>
      </c>
      <c r="E120" s="694" t="s">
        <v>11</v>
      </c>
      <c r="F120" s="726">
        <v>11968</v>
      </c>
      <c r="G120" s="833"/>
      <c r="H120" s="835"/>
      <c r="I120" s="509"/>
      <c r="J120" s="492"/>
      <c r="K120" s="8"/>
      <c r="L120" s="8"/>
      <c r="M120" s="8"/>
    </row>
    <row r="121" spans="1:13" s="491" customFormat="1" ht="13.5" customHeight="1" thickBot="1">
      <c r="A121" s="1063">
        <v>48.4</v>
      </c>
      <c r="B121" s="1065"/>
      <c r="C121" s="1065"/>
      <c r="D121" s="1065"/>
      <c r="E121" s="1065"/>
      <c r="F121" s="1065"/>
      <c r="G121" s="1066"/>
      <c r="H121" s="517"/>
      <c r="I121" s="509"/>
      <c r="J121" s="492"/>
      <c r="K121" s="492"/>
      <c r="L121" s="8"/>
      <c r="M121" s="8"/>
    </row>
    <row r="122" spans="1:13" s="491" customFormat="1" ht="27" customHeight="1" thickBot="1">
      <c r="A122" s="627"/>
      <c r="B122" s="598"/>
      <c r="C122" s="196" t="s">
        <v>929</v>
      </c>
      <c r="D122" s="399" t="s">
        <v>932</v>
      </c>
      <c r="E122" s="96" t="s">
        <v>153</v>
      </c>
      <c r="F122" s="209" t="s">
        <v>153</v>
      </c>
      <c r="G122" s="782" t="s">
        <v>153</v>
      </c>
      <c r="H122" s="133" t="s">
        <v>153</v>
      </c>
      <c r="I122" s="509"/>
      <c r="J122" s="492"/>
      <c r="K122" s="8"/>
      <c r="L122" s="8"/>
      <c r="M122" s="8"/>
    </row>
    <row r="123" spans="1:13" s="491" customFormat="1" ht="13.5" customHeight="1">
      <c r="A123" s="565">
        <f t="shared" ref="A123:A124" si="13">IF(A122="*","*",MAX(A118:A122)+1)</f>
        <v>719</v>
      </c>
      <c r="B123" s="341">
        <v>48.5</v>
      </c>
      <c r="C123" s="274"/>
      <c r="D123" s="748" t="s">
        <v>930</v>
      </c>
      <c r="E123" s="749" t="s">
        <v>11</v>
      </c>
      <c r="F123" s="725">
        <v>4061</v>
      </c>
      <c r="G123" s="827"/>
      <c r="H123" s="837"/>
      <c r="I123" s="509"/>
      <c r="J123" s="492"/>
      <c r="K123" s="8"/>
      <c r="L123" s="8"/>
      <c r="M123" s="8"/>
    </row>
    <row r="124" spans="1:13" s="491" customFormat="1" ht="13.5" customHeight="1" thickBot="1">
      <c r="A124" s="565">
        <f t="shared" si="13"/>
        <v>720</v>
      </c>
      <c r="B124" s="360">
        <v>48.6</v>
      </c>
      <c r="C124" s="474"/>
      <c r="D124" s="747" t="s">
        <v>931</v>
      </c>
      <c r="E124" s="732" t="s">
        <v>10</v>
      </c>
      <c r="F124" s="724">
        <v>8042</v>
      </c>
      <c r="G124" s="830"/>
      <c r="H124" s="835"/>
      <c r="I124" s="509"/>
      <c r="J124" s="492"/>
      <c r="K124" s="8"/>
      <c r="L124" s="8"/>
      <c r="M124" s="8"/>
    </row>
    <row r="125" spans="1:13" s="491" customFormat="1" ht="13.5" customHeight="1" thickBot="1">
      <c r="A125" s="1063" t="s">
        <v>938</v>
      </c>
      <c r="B125" s="1065"/>
      <c r="C125" s="1065"/>
      <c r="D125" s="1065"/>
      <c r="E125" s="1065"/>
      <c r="F125" s="1065"/>
      <c r="G125" s="1066"/>
      <c r="H125" s="517"/>
      <c r="I125" s="509"/>
      <c r="J125" s="492"/>
      <c r="K125" s="492"/>
      <c r="L125" s="8"/>
      <c r="M125" s="8"/>
    </row>
    <row r="126" spans="1:13" s="4" customFormat="1" ht="13.5" customHeight="1" thickBot="1">
      <c r="A126" s="856" t="s">
        <v>5</v>
      </c>
      <c r="B126" s="572" t="s">
        <v>5</v>
      </c>
      <c r="C126" s="233" t="s">
        <v>108</v>
      </c>
      <c r="D126" s="234" t="s">
        <v>107</v>
      </c>
      <c r="E126" s="180" t="s">
        <v>153</v>
      </c>
      <c r="F126" s="185" t="s">
        <v>153</v>
      </c>
      <c r="G126" s="783" t="s">
        <v>153</v>
      </c>
      <c r="H126" s="184" t="s">
        <v>153</v>
      </c>
      <c r="I126" s="136"/>
      <c r="J126" s="492"/>
      <c r="K126" s="8"/>
      <c r="L126" s="8"/>
      <c r="M126" s="8"/>
    </row>
    <row r="127" spans="1:13" s="4" customFormat="1" ht="12.75" customHeight="1">
      <c r="A127" s="853" t="s">
        <v>5</v>
      </c>
      <c r="B127" s="344" t="s">
        <v>5</v>
      </c>
      <c r="C127" s="275" t="s">
        <v>79</v>
      </c>
      <c r="D127" s="257" t="s">
        <v>78</v>
      </c>
      <c r="E127" s="230" t="s">
        <v>153</v>
      </c>
      <c r="F127" s="232" t="s">
        <v>153</v>
      </c>
      <c r="G127" s="697" t="s">
        <v>153</v>
      </c>
      <c r="H127" s="698" t="s">
        <v>153</v>
      </c>
      <c r="I127" s="136"/>
      <c r="J127" s="492"/>
      <c r="K127" s="8"/>
      <c r="L127" s="8"/>
      <c r="M127" s="8"/>
    </row>
    <row r="128" spans="1:13" s="4" customFormat="1" ht="13.5" customHeight="1">
      <c r="A128" s="630" t="s">
        <v>5</v>
      </c>
      <c r="B128" s="571" t="s">
        <v>5</v>
      </c>
      <c r="C128" s="1161"/>
      <c r="D128" s="52" t="s">
        <v>730</v>
      </c>
      <c r="E128" s="22" t="s">
        <v>153</v>
      </c>
      <c r="F128" s="102" t="s">
        <v>153</v>
      </c>
      <c r="G128" s="294" t="s">
        <v>153</v>
      </c>
      <c r="H128" s="79" t="s">
        <v>153</v>
      </c>
      <c r="I128" s="136"/>
      <c r="J128" s="492"/>
      <c r="K128" s="8"/>
      <c r="L128" s="8"/>
      <c r="M128" s="8"/>
    </row>
    <row r="129" spans="1:13" s="11" customFormat="1" ht="44.25" customHeight="1">
      <c r="A129" s="565">
        <f>IF(A128="*","*",MAX(A112:A128)+1)</f>
        <v>721</v>
      </c>
      <c r="B129" s="571">
        <v>49</v>
      </c>
      <c r="C129" s="1162"/>
      <c r="D129" s="494" t="s">
        <v>138</v>
      </c>
      <c r="E129" s="69" t="s">
        <v>11</v>
      </c>
      <c r="F129" s="121">
        <v>66547</v>
      </c>
      <c r="G129" s="524" t="s">
        <v>153</v>
      </c>
      <c r="H129" s="85" t="s">
        <v>153</v>
      </c>
      <c r="I129" s="364"/>
      <c r="J129" s="492"/>
      <c r="K129" s="10"/>
      <c r="L129" s="10"/>
      <c r="M129" s="10"/>
    </row>
    <row r="130" spans="1:13" s="4" customFormat="1" ht="13.5" customHeight="1">
      <c r="A130" s="565">
        <f>IF(A129="*","*",MAX(A113:A129)+1)</f>
        <v>722</v>
      </c>
      <c r="B130" s="571">
        <f>IF(B129="*","*",MAX(B111:B129)+1)</f>
        <v>50</v>
      </c>
      <c r="C130" s="1162"/>
      <c r="D130" s="43" t="s">
        <v>137</v>
      </c>
      <c r="E130" s="2" t="s">
        <v>11</v>
      </c>
      <c r="F130" s="120">
        <v>18212</v>
      </c>
      <c r="G130" s="301"/>
      <c r="H130" s="566"/>
      <c r="I130" s="509"/>
      <c r="J130" s="492"/>
      <c r="K130" s="8"/>
      <c r="L130" s="8"/>
      <c r="M130" s="8"/>
    </row>
    <row r="131" spans="1:13" s="4" customFormat="1" ht="13.5" customHeight="1" thickBot="1">
      <c r="A131" s="565">
        <f t="shared" ref="A131" si="14">IF(A130="*","*",MAX(A126:A130)+1)</f>
        <v>723</v>
      </c>
      <c r="B131" s="557">
        <f>IF(B130="*","*",MAX(B112:B130)+1)</f>
        <v>51</v>
      </c>
      <c r="C131" s="1163"/>
      <c r="D131" s="53" t="s">
        <v>731</v>
      </c>
      <c r="E131" s="2" t="s">
        <v>11</v>
      </c>
      <c r="F131" s="120">
        <f>F129-F111</f>
        <v>48335</v>
      </c>
      <c r="G131" s="301"/>
      <c r="H131" s="566"/>
      <c r="I131" s="509"/>
      <c r="J131" s="492"/>
      <c r="K131" s="8"/>
      <c r="L131" s="8"/>
      <c r="M131" s="8"/>
    </row>
    <row r="132" spans="1:13" s="4" customFormat="1" ht="13.5" customHeight="1" thickBot="1">
      <c r="A132" s="1063" t="s">
        <v>363</v>
      </c>
      <c r="B132" s="1065"/>
      <c r="C132" s="1065"/>
      <c r="D132" s="1065"/>
      <c r="E132" s="1065"/>
      <c r="F132" s="1065"/>
      <c r="G132" s="1066"/>
      <c r="H132" s="517"/>
      <c r="I132" s="509"/>
      <c r="J132" s="492"/>
      <c r="K132" s="492"/>
      <c r="L132" s="8"/>
      <c r="M132" s="8"/>
    </row>
    <row r="133" spans="1:13" s="491" customFormat="1" ht="13.5" customHeight="1" thickBot="1">
      <c r="A133" s="853" t="s">
        <v>5</v>
      </c>
      <c r="B133" s="344" t="s">
        <v>5</v>
      </c>
      <c r="C133" s="750" t="s">
        <v>933</v>
      </c>
      <c r="D133" s="169" t="s">
        <v>934</v>
      </c>
      <c r="E133" s="96" t="s">
        <v>153</v>
      </c>
      <c r="F133" s="96" t="s">
        <v>153</v>
      </c>
      <c r="G133" s="734" t="s">
        <v>153</v>
      </c>
      <c r="H133" s="133" t="s">
        <v>153</v>
      </c>
      <c r="I133" s="509"/>
      <c r="J133" s="492"/>
      <c r="K133" s="8"/>
      <c r="L133" s="8"/>
      <c r="M133" s="8"/>
    </row>
    <row r="134" spans="1:13" s="491" customFormat="1" ht="13.5" customHeight="1" thickBot="1">
      <c r="A134" s="306" t="s">
        <v>5</v>
      </c>
      <c r="B134" s="555">
        <v>51.1</v>
      </c>
      <c r="C134" s="731"/>
      <c r="D134" s="730" t="s">
        <v>935</v>
      </c>
      <c r="E134" s="729" t="s">
        <v>10</v>
      </c>
      <c r="F134" s="728">
        <v>3360</v>
      </c>
      <c r="G134" s="828"/>
      <c r="H134" s="838"/>
      <c r="I134" s="509"/>
      <c r="J134" s="492"/>
      <c r="K134" s="8"/>
      <c r="L134" s="8"/>
      <c r="M134" s="8"/>
    </row>
    <row r="135" spans="1:13" s="491" customFormat="1" ht="13.5" customHeight="1" thickBot="1">
      <c r="A135" s="1063" t="s">
        <v>939</v>
      </c>
      <c r="B135" s="1065"/>
      <c r="C135" s="1065"/>
      <c r="D135" s="1065"/>
      <c r="E135" s="1065"/>
      <c r="F135" s="1065"/>
      <c r="G135" s="1066"/>
      <c r="H135" s="517"/>
      <c r="I135" s="509"/>
      <c r="J135" s="492"/>
      <c r="K135" s="492"/>
      <c r="L135" s="8"/>
      <c r="M135" s="8"/>
    </row>
    <row r="136" spans="1:13" s="4" customFormat="1" ht="13.5" customHeight="1" thickBot="1">
      <c r="A136" s="277" t="s">
        <v>5</v>
      </c>
      <c r="B136" s="345" t="s">
        <v>5</v>
      </c>
      <c r="C136" s="186" t="s">
        <v>24</v>
      </c>
      <c r="D136" s="386" t="s">
        <v>25</v>
      </c>
      <c r="E136" s="185" t="s">
        <v>153</v>
      </c>
      <c r="F136" s="185" t="s">
        <v>153</v>
      </c>
      <c r="G136" s="783" t="s">
        <v>153</v>
      </c>
      <c r="H136" s="184" t="s">
        <v>153</v>
      </c>
      <c r="I136" s="136"/>
      <c r="J136" s="492"/>
      <c r="K136" s="8"/>
      <c r="L136" s="8"/>
      <c r="M136" s="8"/>
    </row>
    <row r="137" spans="1:13" s="4" customFormat="1" ht="12">
      <c r="A137" s="630"/>
      <c r="B137" s="341"/>
      <c r="C137" s="202" t="s">
        <v>141</v>
      </c>
      <c r="D137" s="387" t="s">
        <v>80</v>
      </c>
      <c r="E137" s="411" t="s">
        <v>153</v>
      </c>
      <c r="F137" s="231" t="s">
        <v>153</v>
      </c>
      <c r="G137" s="773" t="s">
        <v>153</v>
      </c>
      <c r="H137" s="147" t="s">
        <v>153</v>
      </c>
      <c r="I137" s="136"/>
      <c r="J137" s="492"/>
      <c r="K137" s="8"/>
      <c r="L137" s="8"/>
      <c r="M137" s="8"/>
    </row>
    <row r="138" spans="1:13" s="4" customFormat="1" ht="26.25" customHeight="1">
      <c r="A138" s="565" t="s">
        <v>5</v>
      </c>
      <c r="B138" s="571" t="s">
        <v>5</v>
      </c>
      <c r="C138" s="1161"/>
      <c r="D138" s="329" t="s">
        <v>109</v>
      </c>
      <c r="E138" s="2" t="s">
        <v>153</v>
      </c>
      <c r="F138" s="197" t="s">
        <v>153</v>
      </c>
      <c r="G138" s="301" t="s">
        <v>153</v>
      </c>
      <c r="H138" s="566" t="s">
        <v>153</v>
      </c>
      <c r="I138" s="136"/>
      <c r="J138" s="492"/>
      <c r="K138" s="8"/>
      <c r="L138" s="8"/>
      <c r="M138" s="8"/>
    </row>
    <row r="139" spans="1:13" s="4" customFormat="1" ht="13.5" customHeight="1">
      <c r="A139" s="565">
        <f>IF(A138="*","*",MAX(A131:A138)+1)</f>
        <v>724</v>
      </c>
      <c r="B139" s="571">
        <v>54</v>
      </c>
      <c r="C139" s="1162"/>
      <c r="D139" s="38" t="s">
        <v>732</v>
      </c>
      <c r="E139" s="31" t="s">
        <v>2</v>
      </c>
      <c r="F139" s="120">
        <v>36.299999999999997</v>
      </c>
      <c r="G139" s="301"/>
      <c r="H139" s="566"/>
      <c r="I139" s="136"/>
      <c r="J139" s="492"/>
      <c r="K139" s="8"/>
      <c r="L139" s="8"/>
      <c r="M139" s="8"/>
    </row>
    <row r="140" spans="1:13" s="4" customFormat="1" ht="13.5" customHeight="1" thickBot="1">
      <c r="A140" s="565">
        <f>IF(A139="*","*",MAX(A132:A139)+1)</f>
        <v>725</v>
      </c>
      <c r="B140" s="360">
        <f>IF(B139="*","*",MAX(B130:B139)+1)</f>
        <v>55</v>
      </c>
      <c r="C140" s="1162"/>
      <c r="D140" s="205" t="s">
        <v>733</v>
      </c>
      <c r="E140" s="70" t="s">
        <v>2</v>
      </c>
      <c r="F140" s="119">
        <v>47.5</v>
      </c>
      <c r="G140" s="709"/>
      <c r="H140" s="567"/>
      <c r="I140" s="136"/>
      <c r="J140" s="492"/>
      <c r="K140" s="8"/>
      <c r="L140" s="8"/>
      <c r="M140" s="8"/>
    </row>
    <row r="141" spans="1:13" s="4" customFormat="1" ht="13.5" customHeight="1" thickBot="1">
      <c r="A141" s="1063" t="s">
        <v>365</v>
      </c>
      <c r="B141" s="1065"/>
      <c r="C141" s="1065"/>
      <c r="D141" s="1065"/>
      <c r="E141" s="1065"/>
      <c r="F141" s="1065"/>
      <c r="G141" s="1066"/>
      <c r="H141" s="517"/>
      <c r="I141" s="136"/>
      <c r="J141" s="492"/>
      <c r="K141" s="492"/>
      <c r="L141" s="8"/>
      <c r="M141" s="8"/>
    </row>
    <row r="142" spans="1:13" s="4" customFormat="1" ht="13.5" customHeight="1" thickBot="1">
      <c r="A142" s="627" t="s">
        <v>5</v>
      </c>
      <c r="B142" s="568" t="s">
        <v>5</v>
      </c>
      <c r="C142" s="326" t="s">
        <v>323</v>
      </c>
      <c r="D142" s="325" t="s">
        <v>366</v>
      </c>
      <c r="E142" s="324" t="s">
        <v>153</v>
      </c>
      <c r="F142" s="323" t="s">
        <v>153</v>
      </c>
      <c r="G142" s="817" t="s">
        <v>153</v>
      </c>
      <c r="H142" s="517" t="s">
        <v>153</v>
      </c>
      <c r="I142" s="136"/>
      <c r="J142" s="492"/>
      <c r="K142" s="8"/>
      <c r="L142" s="8"/>
      <c r="M142" s="8"/>
    </row>
    <row r="143" spans="1:13" s="4" customFormat="1" ht="13.5" customHeight="1">
      <c r="A143" s="565">
        <f t="shared" ref="A143:A181" si="15">IF(A142="*","*",MAX(A138:A142)+1)</f>
        <v>726</v>
      </c>
      <c r="B143" s="571">
        <v>1</v>
      </c>
      <c r="C143" s="278"/>
      <c r="D143" s="201" t="s">
        <v>324</v>
      </c>
      <c r="E143" s="297" t="s">
        <v>6</v>
      </c>
      <c r="F143" s="298">
        <v>3.851</v>
      </c>
      <c r="G143" s="705"/>
      <c r="H143" s="717"/>
      <c r="I143" s="136"/>
      <c r="J143" s="492"/>
      <c r="K143" s="8"/>
      <c r="L143" s="8"/>
      <c r="M143" s="8"/>
    </row>
    <row r="144" spans="1:13" s="4" customFormat="1" ht="27" customHeight="1">
      <c r="A144" s="565">
        <f t="shared" si="15"/>
        <v>727</v>
      </c>
      <c r="B144" s="571">
        <v>2</v>
      </c>
      <c r="C144" s="279"/>
      <c r="D144" s="204" t="s">
        <v>237</v>
      </c>
      <c r="E144" s="299" t="s">
        <v>11</v>
      </c>
      <c r="F144" s="300">
        <v>9780</v>
      </c>
      <c r="G144" s="780"/>
      <c r="H144" s="757"/>
      <c r="I144" s="136"/>
      <c r="J144" s="492"/>
      <c r="K144" s="8"/>
      <c r="L144" s="8"/>
      <c r="M144" s="8"/>
    </row>
    <row r="145" spans="1:13" s="4" customFormat="1" ht="13.5" customHeight="1">
      <c r="A145" s="565">
        <f t="shared" si="15"/>
        <v>728</v>
      </c>
      <c r="B145" s="571">
        <v>3</v>
      </c>
      <c r="C145" s="279"/>
      <c r="D145" s="204" t="s">
        <v>238</v>
      </c>
      <c r="E145" s="299" t="s">
        <v>11</v>
      </c>
      <c r="F145" s="300">
        <v>7419</v>
      </c>
      <c r="G145" s="780"/>
      <c r="H145" s="757"/>
      <c r="I145" s="136"/>
      <c r="J145" s="492"/>
      <c r="K145" s="8"/>
      <c r="L145" s="8"/>
      <c r="M145" s="8"/>
    </row>
    <row r="146" spans="1:13" s="4" customFormat="1" ht="13.5" customHeight="1">
      <c r="A146" s="565">
        <f t="shared" si="15"/>
        <v>729</v>
      </c>
      <c r="B146" s="571">
        <v>4</v>
      </c>
      <c r="C146" s="279"/>
      <c r="D146" s="204" t="s">
        <v>325</v>
      </c>
      <c r="E146" s="299" t="s">
        <v>10</v>
      </c>
      <c r="F146" s="300">
        <v>4686</v>
      </c>
      <c r="G146" s="780"/>
      <c r="H146" s="757"/>
      <c r="I146" s="136"/>
      <c r="J146" s="492"/>
      <c r="K146" s="8"/>
      <c r="L146" s="8"/>
      <c r="M146" s="8"/>
    </row>
    <row r="147" spans="1:13" s="4" customFormat="1" ht="13.5" customHeight="1">
      <c r="A147" s="565">
        <f t="shared" si="15"/>
        <v>730</v>
      </c>
      <c r="B147" s="571">
        <v>5</v>
      </c>
      <c r="C147" s="280"/>
      <c r="D147" s="204" t="s">
        <v>326</v>
      </c>
      <c r="E147" s="299" t="s">
        <v>2</v>
      </c>
      <c r="F147" s="300">
        <v>1024.9000000000001</v>
      </c>
      <c r="G147" s="780"/>
      <c r="H147" s="757"/>
      <c r="I147" s="136"/>
      <c r="J147" s="492"/>
      <c r="K147" s="8"/>
      <c r="L147" s="8"/>
      <c r="M147" s="8"/>
    </row>
    <row r="148" spans="1:13" s="4" customFormat="1" ht="13.5" customHeight="1">
      <c r="A148" s="565">
        <f t="shared" si="15"/>
        <v>731</v>
      </c>
      <c r="B148" s="571">
        <f t="shared" ref="B148:B181" si="16">IF(B147="*","*",MAX(B141:B147)+1)</f>
        <v>6</v>
      </c>
      <c r="C148" s="280"/>
      <c r="D148" s="204" t="s">
        <v>327</v>
      </c>
      <c r="E148" s="299" t="s">
        <v>2</v>
      </c>
      <c r="F148" s="300">
        <v>17.600000000000001</v>
      </c>
      <c r="G148" s="780"/>
      <c r="H148" s="757"/>
      <c r="I148" s="136"/>
      <c r="J148" s="492"/>
      <c r="K148" s="8"/>
      <c r="L148" s="8"/>
      <c r="M148" s="8"/>
    </row>
    <row r="149" spans="1:13" s="4" customFormat="1" ht="13.5" customHeight="1">
      <c r="A149" s="565">
        <f t="shared" si="15"/>
        <v>732</v>
      </c>
      <c r="B149" s="571">
        <f t="shared" si="16"/>
        <v>7</v>
      </c>
      <c r="C149" s="280"/>
      <c r="D149" s="204" t="s">
        <v>328</v>
      </c>
      <c r="E149" s="199" t="s">
        <v>2</v>
      </c>
      <c r="F149" s="302">
        <v>29</v>
      </c>
      <c r="G149" s="780"/>
      <c r="H149" s="757"/>
      <c r="I149" s="136"/>
      <c r="J149" s="492"/>
      <c r="K149" s="8"/>
      <c r="L149" s="8"/>
      <c r="M149" s="8"/>
    </row>
    <row r="150" spans="1:13" s="4" customFormat="1" ht="13.5" customHeight="1">
      <c r="A150" s="565">
        <f t="shared" si="15"/>
        <v>733</v>
      </c>
      <c r="B150" s="571">
        <f t="shared" si="16"/>
        <v>8</v>
      </c>
      <c r="C150" s="280"/>
      <c r="D150" s="204" t="s">
        <v>329</v>
      </c>
      <c r="E150" s="199" t="s">
        <v>2</v>
      </c>
      <c r="F150" s="302">
        <v>1605.1</v>
      </c>
      <c r="G150" s="780"/>
      <c r="H150" s="757"/>
      <c r="I150" s="136"/>
      <c r="J150" s="492"/>
      <c r="K150" s="8"/>
      <c r="L150" s="8"/>
      <c r="M150" s="8"/>
    </row>
    <row r="151" spans="1:13" s="4" customFormat="1" ht="13.5" customHeight="1">
      <c r="A151" s="565">
        <f t="shared" si="15"/>
        <v>734</v>
      </c>
      <c r="B151" s="571">
        <f t="shared" si="16"/>
        <v>9</v>
      </c>
      <c r="C151" s="280"/>
      <c r="D151" s="204" t="s">
        <v>330</v>
      </c>
      <c r="E151" s="199" t="s">
        <v>2</v>
      </c>
      <c r="F151" s="302">
        <v>469.8</v>
      </c>
      <c r="G151" s="780"/>
      <c r="H151" s="757"/>
      <c r="I151" s="136"/>
      <c r="J151" s="492"/>
      <c r="K151" s="8"/>
      <c r="L151" s="8"/>
      <c r="M151" s="8"/>
    </row>
    <row r="152" spans="1:13" s="4" customFormat="1" ht="13.5" customHeight="1">
      <c r="A152" s="565">
        <f t="shared" si="15"/>
        <v>735</v>
      </c>
      <c r="B152" s="571">
        <f t="shared" si="16"/>
        <v>10</v>
      </c>
      <c r="C152" s="280"/>
      <c r="D152" s="204" t="s">
        <v>331</v>
      </c>
      <c r="E152" s="199" t="s">
        <v>2</v>
      </c>
      <c r="F152" s="302">
        <v>358.6</v>
      </c>
      <c r="G152" s="780"/>
      <c r="H152" s="757"/>
      <c r="I152" s="136"/>
      <c r="J152" s="492"/>
      <c r="K152" s="8"/>
      <c r="L152" s="8"/>
      <c r="M152" s="8"/>
    </row>
    <row r="153" spans="1:13" s="4" customFormat="1" ht="13.5" customHeight="1">
      <c r="A153" s="565">
        <f t="shared" si="15"/>
        <v>736</v>
      </c>
      <c r="B153" s="571">
        <f t="shared" si="16"/>
        <v>11</v>
      </c>
      <c r="C153" s="280"/>
      <c r="D153" s="204" t="s">
        <v>332</v>
      </c>
      <c r="E153" s="199" t="s">
        <v>2</v>
      </c>
      <c r="F153" s="302">
        <v>164.8</v>
      </c>
      <c r="G153" s="780"/>
      <c r="H153" s="757"/>
      <c r="I153" s="136"/>
      <c r="J153" s="492"/>
      <c r="K153" s="8"/>
      <c r="L153" s="8"/>
      <c r="M153" s="8"/>
    </row>
    <row r="154" spans="1:13" s="4" customFormat="1" ht="13.5" customHeight="1">
      <c r="A154" s="565">
        <f t="shared" si="15"/>
        <v>737</v>
      </c>
      <c r="B154" s="571">
        <f t="shared" si="16"/>
        <v>12</v>
      </c>
      <c r="C154" s="280"/>
      <c r="D154" s="204" t="s">
        <v>333</v>
      </c>
      <c r="E154" s="199" t="s">
        <v>2</v>
      </c>
      <c r="F154" s="302">
        <v>180.9</v>
      </c>
      <c r="G154" s="780"/>
      <c r="H154" s="757"/>
      <c r="I154" s="136"/>
      <c r="J154" s="492"/>
      <c r="K154" s="8"/>
      <c r="L154" s="8"/>
      <c r="M154" s="8"/>
    </row>
    <row r="155" spans="1:13" s="4" customFormat="1" ht="13.5" customHeight="1">
      <c r="A155" s="565">
        <f t="shared" si="15"/>
        <v>738</v>
      </c>
      <c r="B155" s="571">
        <f t="shared" si="16"/>
        <v>13</v>
      </c>
      <c r="C155" s="280"/>
      <c r="D155" s="204" t="s">
        <v>334</v>
      </c>
      <c r="E155" s="203" t="s">
        <v>172</v>
      </c>
      <c r="F155" s="303">
        <v>145</v>
      </c>
      <c r="G155" s="780"/>
      <c r="H155" s="757"/>
      <c r="I155" s="136"/>
      <c r="J155" s="492"/>
      <c r="K155" s="8"/>
      <c r="L155" s="8"/>
      <c r="M155" s="8"/>
    </row>
    <row r="156" spans="1:13" s="4" customFormat="1" ht="13.5" customHeight="1">
      <c r="A156" s="565">
        <f t="shared" si="15"/>
        <v>739</v>
      </c>
      <c r="B156" s="571">
        <f t="shared" si="16"/>
        <v>14</v>
      </c>
      <c r="C156" s="280"/>
      <c r="D156" s="200" t="s">
        <v>335</v>
      </c>
      <c r="E156" s="203" t="s">
        <v>172</v>
      </c>
      <c r="F156" s="303">
        <v>1</v>
      </c>
      <c r="G156" s="780"/>
      <c r="H156" s="757"/>
      <c r="I156" s="136"/>
      <c r="J156" s="492"/>
      <c r="K156" s="8"/>
      <c r="L156" s="8"/>
      <c r="M156" s="8"/>
    </row>
    <row r="157" spans="1:13" s="4" customFormat="1" ht="13.5" customHeight="1">
      <c r="A157" s="565">
        <f t="shared" si="15"/>
        <v>740</v>
      </c>
      <c r="B157" s="571">
        <f t="shared" si="16"/>
        <v>15</v>
      </c>
      <c r="C157" s="280"/>
      <c r="D157" s="204" t="s">
        <v>336</v>
      </c>
      <c r="E157" s="203" t="s">
        <v>172</v>
      </c>
      <c r="F157" s="303">
        <v>90</v>
      </c>
      <c r="G157" s="780"/>
      <c r="H157" s="757"/>
      <c r="I157" s="136"/>
      <c r="J157" s="492"/>
      <c r="K157" s="8"/>
      <c r="L157" s="8"/>
      <c r="M157" s="8"/>
    </row>
    <row r="158" spans="1:13" s="4" customFormat="1" ht="13.5" customHeight="1">
      <c r="A158" s="565">
        <f t="shared" si="15"/>
        <v>741</v>
      </c>
      <c r="B158" s="571">
        <f t="shared" si="16"/>
        <v>16</v>
      </c>
      <c r="C158" s="280"/>
      <c r="D158" s="200" t="s">
        <v>337</v>
      </c>
      <c r="E158" s="203" t="s">
        <v>172</v>
      </c>
      <c r="F158" s="303">
        <v>3</v>
      </c>
      <c r="G158" s="780"/>
      <c r="H158" s="757"/>
      <c r="I158" s="136"/>
      <c r="J158" s="492"/>
      <c r="K158" s="8"/>
      <c r="L158" s="8"/>
      <c r="M158" s="8"/>
    </row>
    <row r="159" spans="1:13" s="4" customFormat="1" ht="13.5" customHeight="1">
      <c r="A159" s="565">
        <f t="shared" si="15"/>
        <v>742</v>
      </c>
      <c r="B159" s="571">
        <f t="shared" si="16"/>
        <v>17</v>
      </c>
      <c r="C159" s="280"/>
      <c r="D159" s="204" t="s">
        <v>338</v>
      </c>
      <c r="E159" s="203" t="s">
        <v>172</v>
      </c>
      <c r="F159" s="303">
        <v>1</v>
      </c>
      <c r="G159" s="780"/>
      <c r="H159" s="757"/>
      <c r="I159" s="136"/>
      <c r="J159" s="492"/>
      <c r="K159" s="8"/>
      <c r="L159" s="8"/>
      <c r="M159" s="8"/>
    </row>
    <row r="160" spans="1:13" s="4" customFormat="1" ht="13.5" customHeight="1">
      <c r="A160" s="565">
        <f t="shared" si="15"/>
        <v>743</v>
      </c>
      <c r="B160" s="571">
        <f t="shared" si="16"/>
        <v>18</v>
      </c>
      <c r="C160" s="280"/>
      <c r="D160" s="204" t="s">
        <v>339</v>
      </c>
      <c r="E160" s="203" t="s">
        <v>172</v>
      </c>
      <c r="F160" s="303">
        <v>4</v>
      </c>
      <c r="G160" s="780"/>
      <c r="H160" s="757"/>
      <c r="I160" s="136"/>
      <c r="J160" s="492"/>
      <c r="K160" s="8"/>
      <c r="L160" s="8"/>
      <c r="M160" s="8"/>
    </row>
    <row r="161" spans="1:13" s="4" customFormat="1" ht="13.5" customHeight="1">
      <c r="A161" s="565">
        <f t="shared" si="15"/>
        <v>744</v>
      </c>
      <c r="B161" s="571">
        <f t="shared" si="16"/>
        <v>19</v>
      </c>
      <c r="C161" s="280"/>
      <c r="D161" s="204" t="s">
        <v>340</v>
      </c>
      <c r="E161" s="203" t="s">
        <v>172</v>
      </c>
      <c r="F161" s="303">
        <v>7</v>
      </c>
      <c r="G161" s="780"/>
      <c r="H161" s="757"/>
      <c r="I161" s="136"/>
      <c r="J161" s="492"/>
      <c r="K161" s="8"/>
      <c r="L161" s="8"/>
      <c r="M161" s="8"/>
    </row>
    <row r="162" spans="1:13" s="4" customFormat="1" ht="13.5" customHeight="1">
      <c r="A162" s="565">
        <f t="shared" si="15"/>
        <v>745</v>
      </c>
      <c r="B162" s="571">
        <f t="shared" si="16"/>
        <v>20</v>
      </c>
      <c r="C162" s="280"/>
      <c r="D162" s="204" t="s">
        <v>341</v>
      </c>
      <c r="E162" s="203" t="s">
        <v>60</v>
      </c>
      <c r="F162" s="303">
        <v>1</v>
      </c>
      <c r="G162" s="780"/>
      <c r="H162" s="757"/>
      <c r="I162" s="136"/>
      <c r="J162" s="492"/>
      <c r="K162" s="8"/>
      <c r="L162" s="8"/>
      <c r="M162" s="8"/>
    </row>
    <row r="163" spans="1:13" s="4" customFormat="1" ht="13.5" customHeight="1">
      <c r="A163" s="565">
        <f t="shared" si="15"/>
        <v>746</v>
      </c>
      <c r="B163" s="571">
        <f t="shared" si="16"/>
        <v>21</v>
      </c>
      <c r="C163" s="280"/>
      <c r="D163" s="204" t="s">
        <v>342</v>
      </c>
      <c r="E163" s="203" t="s">
        <v>60</v>
      </c>
      <c r="F163" s="303">
        <v>1</v>
      </c>
      <c r="G163" s="780"/>
      <c r="H163" s="757"/>
      <c r="I163" s="136"/>
      <c r="J163" s="492"/>
      <c r="K163" s="8"/>
      <c r="L163" s="8"/>
      <c r="M163" s="8"/>
    </row>
    <row r="164" spans="1:13" s="4" customFormat="1" ht="13.5" customHeight="1">
      <c r="A164" s="565">
        <f t="shared" si="15"/>
        <v>747</v>
      </c>
      <c r="B164" s="571">
        <f t="shared" si="16"/>
        <v>22</v>
      </c>
      <c r="C164" s="280"/>
      <c r="D164" s="204" t="s">
        <v>343</v>
      </c>
      <c r="E164" s="203" t="s">
        <v>60</v>
      </c>
      <c r="F164" s="303">
        <v>1</v>
      </c>
      <c r="G164" s="780"/>
      <c r="H164" s="757"/>
      <c r="I164" s="136"/>
      <c r="J164" s="492"/>
      <c r="K164" s="8"/>
      <c r="L164" s="8"/>
      <c r="M164" s="8"/>
    </row>
    <row r="165" spans="1:13" s="4" customFormat="1" ht="13.5" customHeight="1">
      <c r="A165" s="565">
        <f t="shared" si="15"/>
        <v>748</v>
      </c>
      <c r="B165" s="571">
        <f t="shared" si="16"/>
        <v>23</v>
      </c>
      <c r="C165" s="280"/>
      <c r="D165" s="204" t="s">
        <v>344</v>
      </c>
      <c r="E165" s="203" t="s">
        <v>60</v>
      </c>
      <c r="F165" s="303">
        <v>1</v>
      </c>
      <c r="G165" s="780"/>
      <c r="H165" s="757"/>
      <c r="I165" s="136"/>
      <c r="J165" s="492"/>
      <c r="K165" s="8"/>
      <c r="L165" s="8"/>
      <c r="M165" s="8"/>
    </row>
    <row r="166" spans="1:13" s="4" customFormat="1" ht="13.5" customHeight="1">
      <c r="A166" s="565">
        <f t="shared" si="15"/>
        <v>749</v>
      </c>
      <c r="B166" s="571">
        <f t="shared" si="16"/>
        <v>24</v>
      </c>
      <c r="C166" s="280"/>
      <c r="D166" s="204" t="s">
        <v>345</v>
      </c>
      <c r="E166" s="203" t="s">
        <v>60</v>
      </c>
      <c r="F166" s="303">
        <v>1</v>
      </c>
      <c r="G166" s="780"/>
      <c r="H166" s="757"/>
      <c r="I166" s="136"/>
      <c r="J166" s="492"/>
      <c r="K166" s="8"/>
      <c r="L166" s="8"/>
      <c r="M166" s="8"/>
    </row>
    <row r="167" spans="1:13" s="4" customFormat="1" ht="13.5" customHeight="1">
      <c r="A167" s="565">
        <f t="shared" si="15"/>
        <v>750</v>
      </c>
      <c r="B167" s="571">
        <f t="shared" si="16"/>
        <v>25</v>
      </c>
      <c r="C167" s="280"/>
      <c r="D167" s="204" t="s">
        <v>346</v>
      </c>
      <c r="E167" s="203" t="s">
        <v>60</v>
      </c>
      <c r="F167" s="303">
        <v>1</v>
      </c>
      <c r="G167" s="780"/>
      <c r="H167" s="757"/>
      <c r="I167" s="136"/>
      <c r="J167" s="492"/>
      <c r="K167" s="8"/>
      <c r="L167" s="8"/>
      <c r="M167" s="8"/>
    </row>
    <row r="168" spans="1:13" s="4" customFormat="1" ht="13.5" customHeight="1">
      <c r="A168" s="565">
        <f t="shared" si="15"/>
        <v>751</v>
      </c>
      <c r="B168" s="571">
        <f t="shared" si="16"/>
        <v>26</v>
      </c>
      <c r="C168" s="280"/>
      <c r="D168" s="204" t="s">
        <v>347</v>
      </c>
      <c r="E168" s="203" t="s">
        <v>60</v>
      </c>
      <c r="F168" s="303">
        <v>1</v>
      </c>
      <c r="G168" s="780"/>
      <c r="H168" s="757"/>
      <c r="I168" s="136"/>
      <c r="J168" s="492"/>
      <c r="K168" s="8"/>
      <c r="L168" s="8"/>
      <c r="M168" s="8"/>
    </row>
    <row r="169" spans="1:13" s="4" customFormat="1" ht="13.5" customHeight="1">
      <c r="A169" s="565">
        <f t="shared" si="15"/>
        <v>752</v>
      </c>
      <c r="B169" s="571">
        <f t="shared" si="16"/>
        <v>27</v>
      </c>
      <c r="C169" s="280"/>
      <c r="D169" s="204" t="s">
        <v>348</v>
      </c>
      <c r="E169" s="203" t="s">
        <v>60</v>
      </c>
      <c r="F169" s="303">
        <v>1</v>
      </c>
      <c r="G169" s="780"/>
      <c r="H169" s="757"/>
      <c r="I169" s="136"/>
      <c r="J169" s="492"/>
      <c r="K169" s="8"/>
      <c r="L169" s="8"/>
      <c r="M169" s="8"/>
    </row>
    <row r="170" spans="1:13" s="4" customFormat="1" ht="13.5" customHeight="1">
      <c r="A170" s="565">
        <f t="shared" si="15"/>
        <v>753</v>
      </c>
      <c r="B170" s="571">
        <f t="shared" si="16"/>
        <v>28</v>
      </c>
      <c r="C170" s="280"/>
      <c r="D170" s="204" t="s">
        <v>349</v>
      </c>
      <c r="E170" s="203" t="s">
        <v>172</v>
      </c>
      <c r="F170" s="303">
        <v>1</v>
      </c>
      <c r="G170" s="780"/>
      <c r="H170" s="757"/>
      <c r="I170" s="136"/>
      <c r="J170" s="492"/>
      <c r="K170" s="8"/>
      <c r="L170" s="8"/>
      <c r="M170" s="8"/>
    </row>
    <row r="171" spans="1:13" s="4" customFormat="1" ht="13.5" customHeight="1">
      <c r="A171" s="565">
        <f t="shared" si="15"/>
        <v>754</v>
      </c>
      <c r="B171" s="571">
        <f t="shared" si="16"/>
        <v>29</v>
      </c>
      <c r="C171" s="280"/>
      <c r="D171" s="204" t="s">
        <v>350</v>
      </c>
      <c r="E171" s="203" t="s">
        <v>172</v>
      </c>
      <c r="F171" s="303">
        <v>1</v>
      </c>
      <c r="G171" s="780"/>
      <c r="H171" s="757"/>
      <c r="I171" s="136"/>
      <c r="J171" s="492"/>
      <c r="K171" s="8"/>
      <c r="L171" s="8"/>
      <c r="M171" s="8"/>
    </row>
    <row r="172" spans="1:13" s="4" customFormat="1" ht="13.5" customHeight="1">
      <c r="A172" s="565">
        <f t="shared" si="15"/>
        <v>755</v>
      </c>
      <c r="B172" s="571">
        <f t="shared" si="16"/>
        <v>30</v>
      </c>
      <c r="C172" s="280"/>
      <c r="D172" s="204" t="s">
        <v>351</v>
      </c>
      <c r="E172" s="203" t="s">
        <v>172</v>
      </c>
      <c r="F172" s="303">
        <v>1</v>
      </c>
      <c r="G172" s="780"/>
      <c r="H172" s="757"/>
      <c r="I172" s="136"/>
      <c r="J172" s="492"/>
      <c r="K172" s="8"/>
      <c r="L172" s="8"/>
      <c r="M172" s="8"/>
    </row>
    <row r="173" spans="1:13" s="4" customFormat="1" ht="13.5" customHeight="1">
      <c r="A173" s="565">
        <f t="shared" si="15"/>
        <v>756</v>
      </c>
      <c r="B173" s="571">
        <f t="shared" si="16"/>
        <v>31</v>
      </c>
      <c r="C173" s="280"/>
      <c r="D173" s="204" t="s">
        <v>352</v>
      </c>
      <c r="E173" s="203" t="s">
        <v>172</v>
      </c>
      <c r="F173" s="303">
        <v>1</v>
      </c>
      <c r="G173" s="780"/>
      <c r="H173" s="757"/>
      <c r="I173" s="136"/>
      <c r="J173" s="492"/>
      <c r="K173" s="8"/>
      <c r="L173" s="8"/>
      <c r="M173" s="8"/>
    </row>
    <row r="174" spans="1:13" s="4" customFormat="1" ht="13.5" customHeight="1">
      <c r="A174" s="565">
        <f t="shared" si="15"/>
        <v>757</v>
      </c>
      <c r="B174" s="571">
        <f t="shared" si="16"/>
        <v>32</v>
      </c>
      <c r="C174" s="280"/>
      <c r="D174" s="204" t="s">
        <v>353</v>
      </c>
      <c r="E174" s="203" t="s">
        <v>172</v>
      </c>
      <c r="F174" s="303">
        <v>2</v>
      </c>
      <c r="G174" s="780"/>
      <c r="H174" s="757"/>
      <c r="I174" s="136"/>
      <c r="J174" s="492"/>
      <c r="K174" s="8"/>
      <c r="L174" s="8"/>
      <c r="M174" s="8"/>
    </row>
    <row r="175" spans="1:13" s="4" customFormat="1" ht="13.5" customHeight="1">
      <c r="A175" s="565">
        <f t="shared" si="15"/>
        <v>758</v>
      </c>
      <c r="B175" s="571">
        <f t="shared" si="16"/>
        <v>33</v>
      </c>
      <c r="C175" s="280"/>
      <c r="D175" s="204" t="s">
        <v>354</v>
      </c>
      <c r="E175" s="203" t="s">
        <v>172</v>
      </c>
      <c r="F175" s="303">
        <v>4</v>
      </c>
      <c r="G175" s="780"/>
      <c r="H175" s="757"/>
      <c r="I175" s="136"/>
      <c r="J175" s="492"/>
      <c r="K175" s="8"/>
      <c r="L175" s="8"/>
      <c r="M175" s="8"/>
    </row>
    <row r="176" spans="1:13" s="4" customFormat="1" ht="13.5" customHeight="1">
      <c r="A176" s="565">
        <f t="shared" si="15"/>
        <v>759</v>
      </c>
      <c r="B176" s="571">
        <f t="shared" si="16"/>
        <v>34</v>
      </c>
      <c r="C176" s="280"/>
      <c r="D176" s="204" t="s">
        <v>355</v>
      </c>
      <c r="E176" s="203" t="s">
        <v>172</v>
      </c>
      <c r="F176" s="303">
        <v>1</v>
      </c>
      <c r="G176" s="780"/>
      <c r="H176" s="757"/>
      <c r="I176" s="136"/>
      <c r="J176" s="492"/>
      <c r="K176" s="8"/>
      <c r="L176" s="8"/>
      <c r="M176" s="8"/>
    </row>
    <row r="177" spans="1:13" s="4" customFormat="1" ht="13.5" customHeight="1">
      <c r="A177" s="565">
        <f t="shared" si="15"/>
        <v>760</v>
      </c>
      <c r="B177" s="571">
        <f t="shared" si="16"/>
        <v>35</v>
      </c>
      <c r="C177" s="280"/>
      <c r="D177" s="204" t="s">
        <v>356</v>
      </c>
      <c r="E177" s="203" t="s">
        <v>172</v>
      </c>
      <c r="F177" s="303">
        <v>2</v>
      </c>
      <c r="G177" s="780"/>
      <c r="H177" s="757"/>
      <c r="I177" s="136"/>
      <c r="J177" s="492"/>
      <c r="K177" s="8"/>
      <c r="L177" s="8"/>
      <c r="M177" s="8"/>
    </row>
    <row r="178" spans="1:13" s="4" customFormat="1" ht="27" customHeight="1">
      <c r="A178" s="565">
        <f t="shared" si="15"/>
        <v>761</v>
      </c>
      <c r="B178" s="571">
        <f t="shared" si="16"/>
        <v>36</v>
      </c>
      <c r="C178" s="280"/>
      <c r="D178" s="204" t="s">
        <v>357</v>
      </c>
      <c r="E178" s="203" t="s">
        <v>358</v>
      </c>
      <c r="F178" s="304">
        <v>54</v>
      </c>
      <c r="G178" s="780"/>
      <c r="H178" s="757"/>
      <c r="I178" s="136"/>
      <c r="J178" s="492"/>
      <c r="K178" s="8"/>
      <c r="L178" s="8"/>
      <c r="M178" s="8"/>
    </row>
    <row r="179" spans="1:13" s="4" customFormat="1" ht="26.25" customHeight="1">
      <c r="A179" s="565">
        <f t="shared" si="15"/>
        <v>762</v>
      </c>
      <c r="B179" s="571">
        <f t="shared" si="16"/>
        <v>37</v>
      </c>
      <c r="C179" s="280"/>
      <c r="D179" s="204" t="s">
        <v>359</v>
      </c>
      <c r="E179" s="203" t="s">
        <v>358</v>
      </c>
      <c r="F179" s="304">
        <v>206</v>
      </c>
      <c r="G179" s="780"/>
      <c r="H179" s="757"/>
      <c r="I179" s="136"/>
      <c r="J179" s="492"/>
      <c r="K179" s="8"/>
      <c r="L179" s="8"/>
      <c r="M179" s="8"/>
    </row>
    <row r="180" spans="1:13" s="4" customFormat="1" ht="13.5" customHeight="1">
      <c r="A180" s="565">
        <f t="shared" si="15"/>
        <v>763</v>
      </c>
      <c r="B180" s="571">
        <f t="shared" si="16"/>
        <v>38</v>
      </c>
      <c r="C180" s="280"/>
      <c r="D180" s="204" t="s">
        <v>360</v>
      </c>
      <c r="E180" s="203" t="s">
        <v>358</v>
      </c>
      <c r="F180" s="304">
        <v>385</v>
      </c>
      <c r="G180" s="780"/>
      <c r="H180" s="757"/>
      <c r="I180" s="136"/>
      <c r="J180" s="492"/>
      <c r="K180" s="8"/>
      <c r="L180" s="8"/>
      <c r="M180" s="8"/>
    </row>
    <row r="181" spans="1:13" s="4" customFormat="1" ht="13.5" customHeight="1" thickBot="1">
      <c r="A181" s="565">
        <f t="shared" si="15"/>
        <v>764</v>
      </c>
      <c r="B181" s="557">
        <f t="shared" si="16"/>
        <v>39</v>
      </c>
      <c r="C181" s="281"/>
      <c r="D181" s="195" t="s">
        <v>361</v>
      </c>
      <c r="E181" s="194" t="s">
        <v>2</v>
      </c>
      <c r="F181" s="305">
        <v>170</v>
      </c>
      <c r="G181" s="754"/>
      <c r="H181" s="756"/>
      <c r="I181" s="509"/>
      <c r="J181" s="492"/>
      <c r="K181" s="8"/>
      <c r="L181" s="8"/>
      <c r="M181" s="8"/>
    </row>
    <row r="182" spans="1:13" s="4" customFormat="1" ht="13.5" customHeight="1" thickBot="1">
      <c r="A182" s="1123" t="s">
        <v>367</v>
      </c>
      <c r="B182" s="1124"/>
      <c r="C182" s="1124"/>
      <c r="D182" s="1124"/>
      <c r="E182" s="1124"/>
      <c r="F182" s="1124"/>
      <c r="G182" s="1125"/>
      <c r="H182" s="98"/>
      <c r="I182" s="509"/>
      <c r="J182" s="492"/>
      <c r="K182" s="492"/>
      <c r="L182" s="8"/>
      <c r="M182" s="8"/>
    </row>
    <row r="183" spans="1:13" s="4" customFormat="1" ht="13.5" customHeight="1" thickBot="1">
      <c r="A183" s="569" t="s">
        <v>5</v>
      </c>
      <c r="B183" s="346" t="s">
        <v>5</v>
      </c>
      <c r="C183" s="115" t="s">
        <v>111</v>
      </c>
      <c r="D183" s="384" t="s">
        <v>110</v>
      </c>
      <c r="E183" s="206" t="s">
        <v>153</v>
      </c>
      <c r="F183" s="206" t="s">
        <v>153</v>
      </c>
      <c r="G183" s="782" t="s">
        <v>153</v>
      </c>
      <c r="H183" s="133" t="s">
        <v>153</v>
      </c>
      <c r="I183" s="509"/>
      <c r="J183" s="492"/>
      <c r="K183" s="8"/>
      <c r="L183" s="8"/>
      <c r="M183" s="8"/>
    </row>
    <row r="184" spans="1:13" s="4" customFormat="1" ht="13.5" customHeight="1">
      <c r="A184" s="630" t="s">
        <v>5</v>
      </c>
      <c r="B184" s="571" t="s">
        <v>5</v>
      </c>
      <c r="C184" s="63" t="s">
        <v>26</v>
      </c>
      <c r="D184" s="27" t="s">
        <v>27</v>
      </c>
      <c r="E184" s="148" t="s">
        <v>153</v>
      </c>
      <c r="F184" s="412" t="s">
        <v>153</v>
      </c>
      <c r="G184" s="773" t="s">
        <v>153</v>
      </c>
      <c r="H184" s="147" t="s">
        <v>153</v>
      </c>
      <c r="I184" s="509"/>
      <c r="J184" s="492"/>
      <c r="K184" s="8"/>
      <c r="L184" s="8"/>
      <c r="M184" s="8"/>
    </row>
    <row r="185" spans="1:13" s="4" customFormat="1" ht="27" customHeight="1">
      <c r="A185" s="565">
        <f t="shared" ref="A185:A186" si="17">IF(A184="*","*",MAX(A180:A184)+1)</f>
        <v>765</v>
      </c>
      <c r="B185" s="571">
        <v>56</v>
      </c>
      <c r="C185" s="1151"/>
      <c r="D185" s="21" t="s">
        <v>857</v>
      </c>
      <c r="E185" s="2" t="s">
        <v>2</v>
      </c>
      <c r="F185" s="120">
        <v>174</v>
      </c>
      <c r="G185" s="301"/>
      <c r="H185" s="566"/>
      <c r="I185" s="509"/>
      <c r="J185" s="492"/>
      <c r="K185" s="8"/>
      <c r="L185" s="8"/>
      <c r="M185" s="8"/>
    </row>
    <row r="186" spans="1:13" s="4" customFormat="1" ht="13.5" customHeight="1" thickBot="1">
      <c r="A186" s="565">
        <f t="shared" si="17"/>
        <v>766</v>
      </c>
      <c r="B186" s="557">
        <f t="shared" ref="B186" si="18">IF(B185="*","*",MAX(B179:B185)+1)</f>
        <v>57</v>
      </c>
      <c r="C186" s="1152"/>
      <c r="D186" s="36" t="s">
        <v>734</v>
      </c>
      <c r="E186" s="70" t="s">
        <v>3</v>
      </c>
      <c r="F186" s="119">
        <v>8</v>
      </c>
      <c r="G186" s="709"/>
      <c r="H186" s="567"/>
      <c r="I186" s="136"/>
      <c r="J186" s="492"/>
      <c r="K186" s="8"/>
      <c r="L186" s="8"/>
      <c r="M186" s="8"/>
    </row>
    <row r="187" spans="1:13" s="4" customFormat="1" ht="13.5" customHeight="1" thickBot="1">
      <c r="A187" s="1126" t="s">
        <v>368</v>
      </c>
      <c r="B187" s="1127"/>
      <c r="C187" s="1127"/>
      <c r="D187" s="1127"/>
      <c r="E187" s="1127"/>
      <c r="F187" s="1127"/>
      <c r="G187" s="1127"/>
      <c r="H187" s="98"/>
      <c r="I187" s="136"/>
      <c r="J187" s="492"/>
      <c r="K187" s="492"/>
      <c r="L187" s="8"/>
      <c r="M187" s="8"/>
    </row>
    <row r="188" spans="1:13" s="14" customFormat="1" ht="13.5" customHeight="1" thickBot="1">
      <c r="A188" s="277" t="s">
        <v>5</v>
      </c>
      <c r="B188" s="345" t="s">
        <v>5</v>
      </c>
      <c r="C188" s="183" t="s">
        <v>28</v>
      </c>
      <c r="D188" s="93" t="s">
        <v>29</v>
      </c>
      <c r="E188" s="94" t="s">
        <v>153</v>
      </c>
      <c r="F188" s="182" t="s">
        <v>153</v>
      </c>
      <c r="G188" s="762" t="s">
        <v>153</v>
      </c>
      <c r="H188" s="95" t="s">
        <v>153</v>
      </c>
      <c r="I188" s="136"/>
      <c r="J188" s="492"/>
      <c r="K188" s="8"/>
      <c r="L188" s="8"/>
      <c r="M188" s="8"/>
    </row>
    <row r="189" spans="1:13" s="8" customFormat="1" ht="12">
      <c r="A189" s="630"/>
      <c r="B189" s="347"/>
      <c r="C189" s="63" t="s">
        <v>83</v>
      </c>
      <c r="D189" s="27" t="s">
        <v>84</v>
      </c>
      <c r="E189" s="192" t="s">
        <v>153</v>
      </c>
      <c r="F189" s="191" t="s">
        <v>153</v>
      </c>
      <c r="G189" s="532" t="s">
        <v>153</v>
      </c>
      <c r="H189" s="145" t="s">
        <v>153</v>
      </c>
      <c r="I189" s="136"/>
      <c r="J189" s="492"/>
    </row>
    <row r="190" spans="1:13" s="8" customFormat="1" ht="26.25" customHeight="1" thickBot="1">
      <c r="A190" s="565">
        <f t="shared" ref="A190" si="19">IF(A189="*","*",MAX(A185:A189)+1)</f>
        <v>767</v>
      </c>
      <c r="B190" s="557">
        <f t="shared" ref="B190" si="20">IF(B189="*","*",MAX(B183:B189)+1)</f>
        <v>58</v>
      </c>
      <c r="C190" s="604"/>
      <c r="D190" s="33" t="s">
        <v>735</v>
      </c>
      <c r="E190" s="60" t="s">
        <v>10</v>
      </c>
      <c r="F190" s="104">
        <v>4036</v>
      </c>
      <c r="G190" s="765"/>
      <c r="H190" s="80"/>
      <c r="I190" s="136"/>
      <c r="J190" s="492"/>
    </row>
    <row r="191" spans="1:13" s="8" customFormat="1" ht="13.5" customHeight="1" thickBot="1">
      <c r="A191" s="1089" t="s">
        <v>748</v>
      </c>
      <c r="B191" s="1090"/>
      <c r="C191" s="1090"/>
      <c r="D191" s="1090"/>
      <c r="E191" s="1090"/>
      <c r="F191" s="1090"/>
      <c r="G191" s="1091"/>
      <c r="H191" s="133"/>
      <c r="I191" s="136"/>
      <c r="J191" s="492"/>
      <c r="K191" s="492"/>
    </row>
    <row r="192" spans="1:13" s="8" customFormat="1" ht="12">
      <c r="A192" s="857" t="s">
        <v>5</v>
      </c>
      <c r="B192" s="344" t="s">
        <v>5</v>
      </c>
      <c r="C192" s="189" t="s">
        <v>30</v>
      </c>
      <c r="D192" s="388" t="s">
        <v>69</v>
      </c>
      <c r="E192" s="141" t="s">
        <v>153</v>
      </c>
      <c r="F192" s="188" t="s">
        <v>153</v>
      </c>
      <c r="G192" s="776" t="s">
        <v>153</v>
      </c>
      <c r="H192" s="187" t="s">
        <v>153</v>
      </c>
      <c r="I192" s="136"/>
      <c r="J192" s="492"/>
    </row>
    <row r="193" spans="1:11" s="8" customFormat="1" ht="25.5" customHeight="1" thickBot="1">
      <c r="A193" s="565">
        <f t="shared" ref="A193" si="21">IF(A192="*","*",MAX(A188:A192)+1)</f>
        <v>768</v>
      </c>
      <c r="B193" s="557">
        <f t="shared" ref="B193" si="22">IF(B192="*","*",MAX(B186:B192)+1)</f>
        <v>59</v>
      </c>
      <c r="C193" s="602"/>
      <c r="D193" s="389" t="s">
        <v>736</v>
      </c>
      <c r="E193" s="70" t="s">
        <v>10</v>
      </c>
      <c r="F193" s="122">
        <v>14117</v>
      </c>
      <c r="G193" s="709"/>
      <c r="H193" s="499"/>
      <c r="I193" s="136"/>
      <c r="J193" s="492"/>
    </row>
    <row r="194" spans="1:11" s="8" customFormat="1" ht="13.5" customHeight="1" thickBot="1">
      <c r="A194" s="1089" t="s">
        <v>369</v>
      </c>
      <c r="B194" s="1090"/>
      <c r="C194" s="1090"/>
      <c r="D194" s="1090"/>
      <c r="E194" s="1090"/>
      <c r="F194" s="1090"/>
      <c r="G194" s="1091"/>
      <c r="H194" s="517"/>
      <c r="I194" s="136"/>
      <c r="J194" s="492"/>
      <c r="K194" s="492"/>
    </row>
    <row r="195" spans="1:11" s="8" customFormat="1" ht="12">
      <c r="A195" s="857" t="s">
        <v>5</v>
      </c>
      <c r="B195" s="344" t="s">
        <v>5</v>
      </c>
      <c r="C195" s="175" t="s">
        <v>81</v>
      </c>
      <c r="D195" s="388" t="s">
        <v>82</v>
      </c>
      <c r="E195" s="141" t="s">
        <v>153</v>
      </c>
      <c r="F195" s="235" t="s">
        <v>153</v>
      </c>
      <c r="G195" s="776" t="s">
        <v>153</v>
      </c>
      <c r="H195" s="134" t="s">
        <v>153</v>
      </c>
      <c r="I195" s="136"/>
      <c r="J195" s="492"/>
    </row>
    <row r="196" spans="1:11" s="8" customFormat="1" ht="13.5" customHeight="1">
      <c r="A196" s="565">
        <f t="shared" ref="A196:A199" si="23">IF(A195="*","*",MAX(A191:A195)+1)</f>
        <v>769</v>
      </c>
      <c r="B196" s="571">
        <f t="shared" ref="B196:B199" si="24">IF(B195="*","*",MAX(B189:B195)+1)</f>
        <v>60</v>
      </c>
      <c r="C196" s="1164"/>
      <c r="D196" s="54" t="s">
        <v>737</v>
      </c>
      <c r="E196" s="2" t="s">
        <v>10</v>
      </c>
      <c r="F196" s="124">
        <f>F219+F233+F234+F235</f>
        <v>59621</v>
      </c>
      <c r="G196" s="301"/>
      <c r="H196" s="498"/>
      <c r="I196" s="136"/>
      <c r="J196" s="492"/>
    </row>
    <row r="197" spans="1:11" s="8" customFormat="1" ht="13.5" customHeight="1">
      <c r="A197" s="565">
        <f t="shared" si="23"/>
        <v>770</v>
      </c>
      <c r="B197" s="571">
        <f t="shared" si="24"/>
        <v>61</v>
      </c>
      <c r="C197" s="1165"/>
      <c r="D197" s="54" t="s">
        <v>738</v>
      </c>
      <c r="E197" s="2" t="s">
        <v>10</v>
      </c>
      <c r="F197" s="124">
        <f>F202+F203</f>
        <v>37829</v>
      </c>
      <c r="G197" s="301"/>
      <c r="H197" s="498"/>
      <c r="I197" s="136"/>
      <c r="J197" s="492"/>
    </row>
    <row r="198" spans="1:11" s="8" customFormat="1" ht="13.5" customHeight="1">
      <c r="A198" s="565">
        <f t="shared" si="23"/>
        <v>771</v>
      </c>
      <c r="B198" s="571">
        <f t="shared" si="24"/>
        <v>62</v>
      </c>
      <c r="C198" s="1165"/>
      <c r="D198" s="54" t="s">
        <v>739</v>
      </c>
      <c r="E198" s="2" t="s">
        <v>10</v>
      </c>
      <c r="F198" s="124">
        <f>F196</f>
        <v>59621</v>
      </c>
      <c r="G198" s="301"/>
      <c r="H198" s="498"/>
      <c r="I198" s="136"/>
      <c r="J198" s="492"/>
    </row>
    <row r="199" spans="1:11" s="8" customFormat="1" ht="13.5" customHeight="1" thickBot="1">
      <c r="A199" s="565">
        <f t="shared" si="23"/>
        <v>772</v>
      </c>
      <c r="B199" s="557">
        <f t="shared" si="24"/>
        <v>63</v>
      </c>
      <c r="C199" s="1165"/>
      <c r="D199" s="55" t="s">
        <v>740</v>
      </c>
      <c r="E199" s="70" t="s">
        <v>10</v>
      </c>
      <c r="F199" s="122">
        <f>F197</f>
        <v>37829</v>
      </c>
      <c r="G199" s="709"/>
      <c r="H199" s="499"/>
      <c r="I199" s="136"/>
      <c r="J199" s="492"/>
    </row>
    <row r="200" spans="1:11" s="8" customFormat="1" ht="13.5" customHeight="1" thickBot="1">
      <c r="A200" s="1075" t="s">
        <v>370</v>
      </c>
      <c r="B200" s="1076"/>
      <c r="C200" s="1076"/>
      <c r="D200" s="1076"/>
      <c r="E200" s="1076"/>
      <c r="F200" s="1076"/>
      <c r="G200" s="1076"/>
      <c r="H200" s="517"/>
      <c r="I200" s="136"/>
      <c r="J200" s="492"/>
      <c r="K200" s="492"/>
    </row>
    <row r="201" spans="1:11" s="8" customFormat="1" thickBot="1">
      <c r="A201" s="627" t="s">
        <v>5</v>
      </c>
      <c r="B201" s="568" t="s">
        <v>5</v>
      </c>
      <c r="C201" s="174" t="s">
        <v>31</v>
      </c>
      <c r="D201" s="390" t="s">
        <v>85</v>
      </c>
      <c r="E201" s="172" t="s">
        <v>153</v>
      </c>
      <c r="F201" s="171" t="s">
        <v>153</v>
      </c>
      <c r="G201" s="818" t="s">
        <v>153</v>
      </c>
      <c r="H201" s="111" t="s">
        <v>153</v>
      </c>
      <c r="I201" s="136"/>
      <c r="J201" s="492"/>
    </row>
    <row r="202" spans="1:11" s="8" customFormat="1" ht="13.5" customHeight="1">
      <c r="A202" s="565">
        <f t="shared" ref="A202:A203" si="25">IF(A201="*","*",MAX(A197:A201)+1)</f>
        <v>773</v>
      </c>
      <c r="B202" s="571">
        <f t="shared" ref="B202:B203" si="26">IF(B201="*","*",MAX(B195:B201)+1)</f>
        <v>64</v>
      </c>
      <c r="C202" s="372"/>
      <c r="D202" s="496" t="s">
        <v>741</v>
      </c>
      <c r="E202" s="69" t="s">
        <v>10</v>
      </c>
      <c r="F202" s="176">
        <v>29119</v>
      </c>
      <c r="G202" s="815"/>
      <c r="H202" s="497"/>
      <c r="I202" s="136"/>
      <c r="J202" s="492"/>
    </row>
    <row r="203" spans="1:11" s="8" customFormat="1" ht="13.5" customHeight="1" thickBot="1">
      <c r="A203" s="565">
        <f t="shared" si="25"/>
        <v>774</v>
      </c>
      <c r="B203" s="557">
        <f t="shared" si="26"/>
        <v>65</v>
      </c>
      <c r="C203" s="605"/>
      <c r="D203" s="391" t="s">
        <v>742</v>
      </c>
      <c r="E203" s="68" t="s">
        <v>10</v>
      </c>
      <c r="F203" s="125">
        <v>8710</v>
      </c>
      <c r="G203" s="712"/>
      <c r="H203" s="500"/>
      <c r="I203" s="136"/>
      <c r="J203" s="492"/>
    </row>
    <row r="204" spans="1:11" s="8" customFormat="1" ht="13.5" customHeight="1" thickBot="1">
      <c r="A204" s="1089" t="s">
        <v>371</v>
      </c>
      <c r="B204" s="1090"/>
      <c r="C204" s="1090"/>
      <c r="D204" s="1090"/>
      <c r="E204" s="1090"/>
      <c r="F204" s="1090"/>
      <c r="G204" s="1091"/>
      <c r="H204" s="517"/>
      <c r="I204" s="136"/>
      <c r="J204" s="492"/>
      <c r="K204" s="492"/>
    </row>
    <row r="205" spans="1:11" s="8" customFormat="1" ht="12">
      <c r="A205" s="857" t="s">
        <v>5</v>
      </c>
      <c r="B205" s="344" t="s">
        <v>5</v>
      </c>
      <c r="C205" s="207" t="s">
        <v>32</v>
      </c>
      <c r="D205" s="392" t="s">
        <v>96</v>
      </c>
      <c r="E205" s="141" t="s">
        <v>153</v>
      </c>
      <c r="F205" s="188" t="s">
        <v>153</v>
      </c>
      <c r="G205" s="776" t="s">
        <v>153</v>
      </c>
      <c r="H205" s="187" t="s">
        <v>153</v>
      </c>
      <c r="I205" s="136"/>
      <c r="J205" s="492"/>
    </row>
    <row r="206" spans="1:11" s="8" customFormat="1" ht="13.5" customHeight="1">
      <c r="A206" s="565">
        <f t="shared" ref="A206:A207" si="27">IF(A205="*","*",MAX(A201:A205)+1)</f>
        <v>775</v>
      </c>
      <c r="B206" s="571">
        <f t="shared" ref="B206:B207" si="28">IF(B205="*","*",MAX(B199:B205)+1)</f>
        <v>66</v>
      </c>
      <c r="C206" s="1092"/>
      <c r="D206" s="393" t="s">
        <v>744</v>
      </c>
      <c r="E206" s="2" t="s">
        <v>10</v>
      </c>
      <c r="F206" s="124">
        <v>12500</v>
      </c>
      <c r="G206" s="301"/>
      <c r="H206" s="498"/>
      <c r="I206" s="136"/>
      <c r="J206" s="492"/>
    </row>
    <row r="207" spans="1:11" s="8" customFormat="1" ht="13.5" customHeight="1" thickBot="1">
      <c r="A207" s="565">
        <f t="shared" si="27"/>
        <v>776</v>
      </c>
      <c r="B207" s="557">
        <f t="shared" si="28"/>
        <v>67</v>
      </c>
      <c r="C207" s="1092"/>
      <c r="D207" s="493" t="s">
        <v>743</v>
      </c>
      <c r="E207" s="70" t="s">
        <v>10</v>
      </c>
      <c r="F207" s="122">
        <v>4042</v>
      </c>
      <c r="G207" s="709"/>
      <c r="H207" s="499"/>
      <c r="I207" s="136"/>
      <c r="J207" s="492"/>
    </row>
    <row r="208" spans="1:11" s="8" customFormat="1" ht="13.5" customHeight="1" thickBot="1">
      <c r="A208" s="1089" t="s">
        <v>372</v>
      </c>
      <c r="B208" s="1090"/>
      <c r="C208" s="1090"/>
      <c r="D208" s="1090"/>
      <c r="E208" s="1090"/>
      <c r="F208" s="1090"/>
      <c r="G208" s="1091"/>
      <c r="H208" s="517"/>
      <c r="I208" s="136"/>
      <c r="J208" s="492"/>
      <c r="K208" s="492"/>
    </row>
    <row r="209" spans="1:13" s="8" customFormat="1" ht="12.75" customHeight="1" thickBot="1">
      <c r="A209" s="138" t="s">
        <v>5</v>
      </c>
      <c r="B209" s="568" t="s">
        <v>5</v>
      </c>
      <c r="C209" s="173" t="s">
        <v>94</v>
      </c>
      <c r="D209" s="394" t="s">
        <v>95</v>
      </c>
      <c r="E209" s="172" t="s">
        <v>153</v>
      </c>
      <c r="F209" s="171" t="s">
        <v>153</v>
      </c>
      <c r="G209" s="818" t="s">
        <v>153</v>
      </c>
      <c r="H209" s="111" t="s">
        <v>153</v>
      </c>
      <c r="I209" s="136"/>
      <c r="J209" s="492"/>
    </row>
    <row r="210" spans="1:13" s="8" customFormat="1" ht="13.5" customHeight="1">
      <c r="A210" s="565">
        <f t="shared" ref="A210:A211" si="29">IF(A209="*","*",MAX(A205:A209)+1)</f>
        <v>777</v>
      </c>
      <c r="B210" s="571">
        <f t="shared" ref="B210:B211" si="30">IF(B209="*","*",MAX(B203:B209)+1)</f>
        <v>68</v>
      </c>
      <c r="C210" s="236"/>
      <c r="D210" s="395" t="s">
        <v>746</v>
      </c>
      <c r="E210" s="1" t="s">
        <v>10</v>
      </c>
      <c r="F210" s="123">
        <v>17040</v>
      </c>
      <c r="G210" s="702"/>
      <c r="H210" s="86"/>
      <c r="I210" s="136"/>
      <c r="J210" s="492"/>
    </row>
    <row r="211" spans="1:13" s="8" customFormat="1" ht="13.5" customHeight="1" thickBot="1">
      <c r="A211" s="565">
        <f t="shared" si="29"/>
        <v>778</v>
      </c>
      <c r="B211" s="557">
        <f t="shared" si="30"/>
        <v>69</v>
      </c>
      <c r="C211" s="117"/>
      <c r="D211" s="237" t="s">
        <v>745</v>
      </c>
      <c r="E211" s="3" t="s">
        <v>10</v>
      </c>
      <c r="F211" s="126">
        <v>753</v>
      </c>
      <c r="G211" s="811"/>
      <c r="H211" s="497"/>
      <c r="I211" s="136"/>
      <c r="J211" s="492"/>
    </row>
    <row r="212" spans="1:13" s="8" customFormat="1" ht="13.5" customHeight="1" thickBot="1">
      <c r="A212" s="1093" t="s">
        <v>747</v>
      </c>
      <c r="B212" s="1094"/>
      <c r="C212" s="1094"/>
      <c r="D212" s="1094"/>
      <c r="E212" s="1094"/>
      <c r="F212" s="1094"/>
      <c r="G212" s="1095"/>
      <c r="H212" s="503"/>
      <c r="I212" s="136"/>
      <c r="J212" s="492"/>
      <c r="K212" s="492"/>
    </row>
    <row r="213" spans="1:13" s="8" customFormat="1" ht="13.5" customHeight="1" thickBot="1">
      <c r="A213" s="138" t="s">
        <v>5</v>
      </c>
      <c r="B213" s="568" t="s">
        <v>5</v>
      </c>
      <c r="C213" s="170" t="s">
        <v>112</v>
      </c>
      <c r="D213" s="169" t="s">
        <v>113</v>
      </c>
      <c r="E213" s="108" t="s">
        <v>153</v>
      </c>
      <c r="F213" s="168" t="s">
        <v>153</v>
      </c>
      <c r="G213" s="703" t="s">
        <v>153</v>
      </c>
      <c r="H213" s="517" t="s">
        <v>153</v>
      </c>
      <c r="I213" s="136"/>
      <c r="J213" s="492"/>
    </row>
    <row r="214" spans="1:13" s="8" customFormat="1" ht="13.5" customHeight="1">
      <c r="A214" s="565"/>
      <c r="B214" s="603"/>
      <c r="C214" s="65" t="s">
        <v>142</v>
      </c>
      <c r="D214" s="18" t="s">
        <v>97</v>
      </c>
      <c r="E214" s="144" t="s">
        <v>153</v>
      </c>
      <c r="F214" s="238" t="s">
        <v>153</v>
      </c>
      <c r="G214" s="821" t="s">
        <v>153</v>
      </c>
      <c r="H214" s="526" t="s">
        <v>153</v>
      </c>
      <c r="I214" s="136"/>
      <c r="J214" s="492"/>
    </row>
    <row r="215" spans="1:13" s="8" customFormat="1" ht="34.5" customHeight="1" thickBot="1">
      <c r="A215" s="565">
        <f t="shared" ref="A215" si="31">IF(A214="*","*",MAX(A210:A214)+1)</f>
        <v>779</v>
      </c>
      <c r="B215" s="557">
        <f t="shared" ref="B215" si="32">IF(B214="*","*",MAX(B208:B214)+1)</f>
        <v>70</v>
      </c>
      <c r="C215" s="373"/>
      <c r="D215" s="1014" t="s">
        <v>1067</v>
      </c>
      <c r="E215" s="70" t="s">
        <v>10</v>
      </c>
      <c r="F215" s="122">
        <v>249</v>
      </c>
      <c r="G215" s="709"/>
      <c r="H215" s="499"/>
      <c r="I215" s="136"/>
      <c r="J215" s="492"/>
    </row>
    <row r="216" spans="1:13" s="8" customFormat="1" ht="13.5" customHeight="1" thickBot="1">
      <c r="A216" s="1072" t="s">
        <v>749</v>
      </c>
      <c r="B216" s="1073"/>
      <c r="C216" s="1073"/>
      <c r="D216" s="1073"/>
      <c r="E216" s="1073"/>
      <c r="F216" s="1073"/>
      <c r="G216" s="1074"/>
      <c r="H216" s="517"/>
      <c r="I216" s="136"/>
      <c r="J216" s="492"/>
      <c r="K216" s="492"/>
    </row>
    <row r="217" spans="1:13" s="8" customFormat="1" ht="13.5" customHeight="1" thickBot="1">
      <c r="A217" s="138" t="s">
        <v>5</v>
      </c>
      <c r="B217" s="568" t="s">
        <v>5</v>
      </c>
      <c r="C217" s="174" t="s">
        <v>114</v>
      </c>
      <c r="D217" s="239" t="s">
        <v>117</v>
      </c>
      <c r="E217" s="172" t="s">
        <v>153</v>
      </c>
      <c r="F217" s="171" t="s">
        <v>153</v>
      </c>
      <c r="G217" s="818" t="s">
        <v>153</v>
      </c>
      <c r="H217" s="111" t="s">
        <v>153</v>
      </c>
      <c r="I217" s="136"/>
      <c r="J217" s="492"/>
    </row>
    <row r="218" spans="1:13" s="8" customFormat="1" ht="13.5" customHeight="1">
      <c r="A218" s="630"/>
      <c r="B218" s="341"/>
      <c r="C218" s="64" t="s">
        <v>34</v>
      </c>
      <c r="D218" s="27" t="s">
        <v>33</v>
      </c>
      <c r="E218" s="148" t="s">
        <v>153</v>
      </c>
      <c r="F218" s="231" t="s">
        <v>153</v>
      </c>
      <c r="G218" s="773" t="s">
        <v>153</v>
      </c>
      <c r="H218" s="147" t="s">
        <v>153</v>
      </c>
      <c r="I218" s="136"/>
      <c r="J218" s="492"/>
    </row>
    <row r="219" spans="1:13" s="8" customFormat="1" ht="36.75" customHeight="1" thickBot="1">
      <c r="A219" s="565">
        <f t="shared" ref="A219" si="33">IF(A218="*","*",MAX(A214:A218)+1)</f>
        <v>780</v>
      </c>
      <c r="B219" s="557">
        <f t="shared" ref="B219" si="34">IF(B218="*","*",MAX(B212:B218)+1)</f>
        <v>71</v>
      </c>
      <c r="C219" s="66"/>
      <c r="D219" s="396" t="s">
        <v>753</v>
      </c>
      <c r="E219" s="3" t="s">
        <v>10</v>
      </c>
      <c r="F219" s="126">
        <v>24662</v>
      </c>
      <c r="G219" s="811"/>
      <c r="H219" s="82"/>
      <c r="I219" s="136"/>
      <c r="J219" s="492"/>
    </row>
    <row r="220" spans="1:13" s="8" customFormat="1" ht="13.5" customHeight="1" thickBot="1">
      <c r="A220" s="1072" t="s">
        <v>750</v>
      </c>
      <c r="B220" s="1073"/>
      <c r="C220" s="1073"/>
      <c r="D220" s="1073"/>
      <c r="E220" s="1073"/>
      <c r="F220" s="1073"/>
      <c r="G220" s="1074"/>
      <c r="H220" s="517"/>
      <c r="I220" s="136"/>
      <c r="J220" s="492"/>
      <c r="K220" s="492"/>
    </row>
    <row r="221" spans="1:13" s="4" customFormat="1" thickBot="1">
      <c r="A221" s="282" t="s">
        <v>5</v>
      </c>
      <c r="B221" s="348" t="s">
        <v>5</v>
      </c>
      <c r="C221" s="186" t="s">
        <v>35</v>
      </c>
      <c r="D221" s="181" t="s">
        <v>36</v>
      </c>
      <c r="E221" s="180" t="s">
        <v>153</v>
      </c>
      <c r="F221" s="179" t="s">
        <v>153</v>
      </c>
      <c r="G221" s="783" t="s">
        <v>153</v>
      </c>
      <c r="H221" s="184" t="s">
        <v>153</v>
      </c>
      <c r="I221" s="136"/>
      <c r="J221" s="492"/>
      <c r="K221" s="8"/>
      <c r="L221" s="8"/>
      <c r="M221" s="8"/>
    </row>
    <row r="222" spans="1:13" s="4" customFormat="1" ht="12">
      <c r="A222" s="553" t="s">
        <v>5</v>
      </c>
      <c r="B222" s="349" t="s">
        <v>5</v>
      </c>
      <c r="C222" s="283"/>
      <c r="D222" s="397" t="s">
        <v>75</v>
      </c>
      <c r="E222" s="190" t="s">
        <v>153</v>
      </c>
      <c r="F222" s="241" t="s">
        <v>153</v>
      </c>
      <c r="G222" s="255" t="s">
        <v>153</v>
      </c>
      <c r="H222" s="242" t="s">
        <v>153</v>
      </c>
      <c r="I222" s="136"/>
      <c r="J222" s="492"/>
      <c r="K222" s="8"/>
      <c r="L222" s="8"/>
      <c r="M222" s="8"/>
    </row>
    <row r="223" spans="1:13" s="4" customFormat="1" ht="26.25" customHeight="1">
      <c r="A223" s="565">
        <f t="shared" ref="A223:A224" si="35">IF(A222="*","*",MAX(A218:A222)+1)</f>
        <v>781</v>
      </c>
      <c r="B223" s="571">
        <f t="shared" ref="B223:B224" si="36">IF(B222="*","*",MAX(B216:B222)+1)</f>
        <v>72</v>
      </c>
      <c r="C223" s="372"/>
      <c r="D223" s="21" t="s">
        <v>754</v>
      </c>
      <c r="E223" s="69" t="s">
        <v>10</v>
      </c>
      <c r="F223" s="176">
        <v>1529</v>
      </c>
      <c r="G223" s="815"/>
      <c r="H223" s="498"/>
      <c r="I223" s="136"/>
      <c r="J223" s="492"/>
      <c r="K223" s="8"/>
      <c r="L223" s="8"/>
      <c r="M223" s="8"/>
    </row>
    <row r="224" spans="1:13" s="4" customFormat="1" ht="25.5" customHeight="1">
      <c r="A224" s="565">
        <f t="shared" si="35"/>
        <v>782</v>
      </c>
      <c r="B224" s="571">
        <f t="shared" si="36"/>
        <v>73</v>
      </c>
      <c r="C224" s="605"/>
      <c r="D224" s="398" t="s">
        <v>755</v>
      </c>
      <c r="E224" s="68" t="s">
        <v>10</v>
      </c>
      <c r="F224" s="498">
        <v>105</v>
      </c>
      <c r="G224" s="712"/>
      <c r="H224" s="498"/>
      <c r="I224" s="136"/>
      <c r="J224" s="492"/>
      <c r="K224" s="8"/>
      <c r="L224" s="8"/>
      <c r="M224" s="8"/>
    </row>
    <row r="225" spans="1:13" s="491" customFormat="1" ht="25.5" customHeight="1" thickBot="1">
      <c r="A225" s="1015" t="s">
        <v>1068</v>
      </c>
      <c r="B225" s="1020" t="s">
        <v>5</v>
      </c>
      <c r="C225" s="1019"/>
      <c r="D225" s="1021" t="s">
        <v>1069</v>
      </c>
      <c r="E225" s="1017" t="s">
        <v>10</v>
      </c>
      <c r="F225" s="1016">
        <v>249</v>
      </c>
      <c r="G225" s="1018"/>
      <c r="H225" s="500"/>
      <c r="I225" s="509"/>
      <c r="J225" s="492"/>
      <c r="K225" s="8"/>
      <c r="L225" s="8"/>
      <c r="M225" s="8"/>
    </row>
    <row r="226" spans="1:13" s="4" customFormat="1" ht="13.5" customHeight="1" thickBot="1">
      <c r="A226" s="1069" t="s">
        <v>760</v>
      </c>
      <c r="B226" s="1070"/>
      <c r="C226" s="1070"/>
      <c r="D226" s="1070"/>
      <c r="E226" s="1070"/>
      <c r="F226" s="1070"/>
      <c r="G226" s="1071"/>
      <c r="H226" s="517"/>
      <c r="I226" s="136"/>
      <c r="J226" s="492"/>
      <c r="K226" s="492"/>
      <c r="L226" s="8"/>
      <c r="M226" s="8"/>
    </row>
    <row r="227" spans="1:13" s="4" customFormat="1" ht="13.5" customHeight="1" thickBot="1">
      <c r="A227" s="627" t="s">
        <v>5</v>
      </c>
      <c r="B227" s="568" t="s">
        <v>5</v>
      </c>
      <c r="C227" s="96" t="s">
        <v>99</v>
      </c>
      <c r="D227" s="399" t="s">
        <v>98</v>
      </c>
      <c r="E227" s="108" t="s">
        <v>153</v>
      </c>
      <c r="F227" s="168" t="s">
        <v>153</v>
      </c>
      <c r="G227" s="703" t="s">
        <v>153</v>
      </c>
      <c r="H227" s="517" t="s">
        <v>153</v>
      </c>
      <c r="I227" s="136"/>
      <c r="J227" s="492"/>
      <c r="K227" s="8"/>
      <c r="L227" s="8"/>
      <c r="M227" s="8"/>
    </row>
    <row r="228" spans="1:13" s="4" customFormat="1" ht="24.75" customHeight="1" thickBot="1">
      <c r="A228" s="565">
        <f t="shared" ref="A228" si="37">IF(A227="*","*",MAX(A222:A227)+1)</f>
        <v>783</v>
      </c>
      <c r="B228" s="557">
        <f t="shared" ref="B228" si="38">IF(B227="*","*",MAX(B220:B227)+1)</f>
        <v>74</v>
      </c>
      <c r="C228" s="66"/>
      <c r="D228" s="400" t="s">
        <v>756</v>
      </c>
      <c r="E228" s="26" t="s">
        <v>10</v>
      </c>
      <c r="F228" s="240">
        <v>145</v>
      </c>
      <c r="G228" s="758"/>
      <c r="H228" s="139"/>
      <c r="I228" s="136"/>
      <c r="J228" s="492"/>
      <c r="K228" s="8"/>
      <c r="L228" s="8"/>
      <c r="M228" s="8"/>
    </row>
    <row r="229" spans="1:13" s="4" customFormat="1" ht="13.5" customHeight="1" thickBot="1">
      <c r="A229" s="1069" t="s">
        <v>761</v>
      </c>
      <c r="B229" s="1070"/>
      <c r="C229" s="1070"/>
      <c r="D229" s="1070"/>
      <c r="E229" s="1070"/>
      <c r="F229" s="1070"/>
      <c r="G229" s="1071"/>
      <c r="H229" s="517"/>
      <c r="I229" s="136"/>
      <c r="J229" s="492"/>
      <c r="K229" s="492"/>
      <c r="L229" s="8"/>
      <c r="M229" s="8"/>
    </row>
    <row r="230" spans="1:13" s="4" customFormat="1" ht="14.25" customHeight="1" thickBot="1">
      <c r="A230" s="627" t="s">
        <v>5</v>
      </c>
      <c r="B230" s="350"/>
      <c r="C230" s="174" t="s">
        <v>115</v>
      </c>
      <c r="D230" s="239" t="s">
        <v>116</v>
      </c>
      <c r="E230" s="172" t="s">
        <v>153</v>
      </c>
      <c r="F230" s="171" t="s">
        <v>153</v>
      </c>
      <c r="G230" s="818" t="s">
        <v>153</v>
      </c>
      <c r="H230" s="111" t="s">
        <v>153</v>
      </c>
      <c r="I230" s="136"/>
      <c r="J230" s="492"/>
      <c r="K230" s="8"/>
      <c r="L230" s="8"/>
      <c r="M230" s="8"/>
    </row>
    <row r="231" spans="1:13" s="4" customFormat="1" ht="13.5" customHeight="1">
      <c r="A231" s="855" t="s">
        <v>5</v>
      </c>
      <c r="B231" s="690" t="s">
        <v>5</v>
      </c>
      <c r="C231" s="192" t="s">
        <v>37</v>
      </c>
      <c r="D231" s="27" t="s">
        <v>70</v>
      </c>
      <c r="E231" s="148" t="s">
        <v>153</v>
      </c>
      <c r="F231" s="147" t="s">
        <v>153</v>
      </c>
      <c r="G231" s="707" t="s">
        <v>153</v>
      </c>
      <c r="H231" s="147" t="s">
        <v>153</v>
      </c>
      <c r="I231" s="136"/>
      <c r="J231" s="492"/>
      <c r="K231" s="8"/>
      <c r="L231" s="8"/>
      <c r="M231" s="8"/>
    </row>
    <row r="232" spans="1:13" s="4" customFormat="1" ht="13.5" customHeight="1">
      <c r="A232" s="630" t="s">
        <v>5</v>
      </c>
      <c r="B232" s="690" t="s">
        <v>5</v>
      </c>
      <c r="C232" s="67"/>
      <c r="D232" s="47" t="s">
        <v>757</v>
      </c>
      <c r="E232" s="69" t="s">
        <v>153</v>
      </c>
      <c r="F232" s="87" t="s">
        <v>153</v>
      </c>
      <c r="G232" s="755" t="s">
        <v>153</v>
      </c>
      <c r="H232" s="566" t="s">
        <v>153</v>
      </c>
      <c r="I232" s="509"/>
      <c r="J232" s="492"/>
      <c r="K232" s="8"/>
      <c r="L232" s="8"/>
      <c r="M232" s="8"/>
    </row>
    <row r="233" spans="1:13" s="4" customFormat="1" ht="13.5" customHeight="1">
      <c r="A233" s="565">
        <f t="shared" ref="A233:A235" si="39">IF(A232="*","*",MAX(A228:A232)+1)</f>
        <v>784</v>
      </c>
      <c r="B233" s="1106">
        <f t="shared" ref="B233:B235" si="40">IF(B232="*","*",MAX(B226:B232)+1)</f>
        <v>75</v>
      </c>
      <c r="C233" s="243" t="s">
        <v>143</v>
      </c>
      <c r="D233" s="401" t="s">
        <v>751</v>
      </c>
      <c r="E233" s="2" t="s">
        <v>10</v>
      </c>
      <c r="F233" s="495">
        <v>27217</v>
      </c>
      <c r="G233" s="61"/>
      <c r="H233" s="495"/>
      <c r="I233" s="509"/>
      <c r="J233" s="492"/>
      <c r="K233" s="8"/>
      <c r="L233" s="8"/>
      <c r="M233" s="8"/>
    </row>
    <row r="234" spans="1:13" s="4" customFormat="1" ht="13.5" customHeight="1">
      <c r="A234" s="565">
        <f t="shared" si="39"/>
        <v>785</v>
      </c>
      <c r="B234" s="1107"/>
      <c r="C234" s="243" t="s">
        <v>143</v>
      </c>
      <c r="D234" s="402" t="s">
        <v>752</v>
      </c>
      <c r="E234" s="2" t="s">
        <v>10</v>
      </c>
      <c r="F234" s="498">
        <v>1921</v>
      </c>
      <c r="G234" s="61"/>
      <c r="H234" s="498"/>
      <c r="I234" s="509"/>
      <c r="J234" s="492"/>
      <c r="K234" s="8"/>
      <c r="L234" s="34"/>
      <c r="M234" s="8"/>
    </row>
    <row r="235" spans="1:13" s="4" customFormat="1" ht="24.75" customHeight="1" thickBot="1">
      <c r="A235" s="565">
        <f t="shared" si="39"/>
        <v>786</v>
      </c>
      <c r="B235" s="557">
        <f t="shared" si="40"/>
        <v>76</v>
      </c>
      <c r="C235" s="602"/>
      <c r="D235" s="36" t="s">
        <v>758</v>
      </c>
      <c r="E235" s="70" t="s">
        <v>71</v>
      </c>
      <c r="F235" s="499">
        <v>5821</v>
      </c>
      <c r="G235" s="701"/>
      <c r="H235" s="499"/>
      <c r="I235" s="136"/>
      <c r="J235" s="492"/>
      <c r="K235" s="8"/>
      <c r="L235" s="8"/>
      <c r="M235" s="8"/>
    </row>
    <row r="236" spans="1:13" s="4" customFormat="1" ht="13.5" customHeight="1" thickBot="1">
      <c r="A236" s="1069" t="s">
        <v>762</v>
      </c>
      <c r="B236" s="1070"/>
      <c r="C236" s="1070"/>
      <c r="D236" s="1070"/>
      <c r="E236" s="1070"/>
      <c r="F236" s="1070"/>
      <c r="G236" s="1071"/>
      <c r="H236" s="517"/>
      <c r="I236" s="136"/>
      <c r="J236" s="492"/>
      <c r="K236" s="492"/>
      <c r="L236" s="8"/>
      <c r="M236" s="8"/>
    </row>
    <row r="237" spans="1:13" s="4" customFormat="1" ht="14.25" customHeight="1" thickBot="1">
      <c r="A237" s="627" t="s">
        <v>5</v>
      </c>
      <c r="B237" s="350" t="s">
        <v>5</v>
      </c>
      <c r="C237" s="170" t="s">
        <v>38</v>
      </c>
      <c r="D237" s="169" t="s">
        <v>39</v>
      </c>
      <c r="E237" s="108" t="s">
        <v>153</v>
      </c>
      <c r="F237" s="168" t="s">
        <v>153</v>
      </c>
      <c r="G237" s="703" t="s">
        <v>153</v>
      </c>
      <c r="H237" s="517" t="s">
        <v>153</v>
      </c>
      <c r="I237" s="136"/>
      <c r="J237" s="492"/>
      <c r="K237" s="8"/>
      <c r="L237" s="8"/>
      <c r="M237" s="8"/>
    </row>
    <row r="238" spans="1:13" s="4" customFormat="1" ht="44.25" customHeight="1" thickBot="1">
      <c r="A238" s="565">
        <f t="shared" ref="A238" si="41">IF(A237="*","*",MAX(A233:A237)+1)</f>
        <v>787</v>
      </c>
      <c r="B238" s="571">
        <f t="shared" ref="B238:B240" si="42">IF(B237="*","*",MAX(B231:B237)+1)</f>
        <v>77</v>
      </c>
      <c r="C238" s="546"/>
      <c r="D238" s="30" t="s">
        <v>863</v>
      </c>
      <c r="E238" s="2" t="s">
        <v>10</v>
      </c>
      <c r="F238" s="498">
        <v>2825</v>
      </c>
      <c r="G238" s="61"/>
      <c r="H238" s="498"/>
      <c r="I238" s="136"/>
      <c r="J238" s="492"/>
      <c r="K238" s="8"/>
      <c r="L238" s="8"/>
      <c r="M238" s="8"/>
    </row>
    <row r="239" spans="1:13" s="4" customFormat="1" ht="13.5" customHeight="1" thickBot="1">
      <c r="A239" s="627" t="s">
        <v>5</v>
      </c>
      <c r="B239" s="350" t="s">
        <v>5</v>
      </c>
      <c r="C239" s="170" t="s">
        <v>40</v>
      </c>
      <c r="D239" s="169" t="s">
        <v>41</v>
      </c>
      <c r="E239" s="108" t="s">
        <v>153</v>
      </c>
      <c r="F239" s="168" t="s">
        <v>153</v>
      </c>
      <c r="G239" s="703" t="s">
        <v>153</v>
      </c>
      <c r="H239" s="517" t="s">
        <v>153</v>
      </c>
      <c r="I239" s="136"/>
      <c r="J239" s="492"/>
      <c r="K239" s="8"/>
      <c r="L239" s="8"/>
      <c r="M239" s="8"/>
    </row>
    <row r="240" spans="1:13" s="4" customFormat="1" ht="13.5" customHeight="1" thickBot="1">
      <c r="A240" s="565">
        <f t="shared" ref="A240" si="43">IF(A239="*","*",MAX(A235:A239)+1)</f>
        <v>788</v>
      </c>
      <c r="B240" s="557">
        <f t="shared" si="42"/>
        <v>78</v>
      </c>
      <c r="C240" s="602"/>
      <c r="D240" s="30" t="s">
        <v>866</v>
      </c>
      <c r="E240" s="68" t="s">
        <v>10</v>
      </c>
      <c r="F240" s="500">
        <f>27104+4808</f>
        <v>31912</v>
      </c>
      <c r="G240" s="706"/>
      <c r="H240" s="500"/>
      <c r="I240" s="136"/>
      <c r="J240" s="492"/>
      <c r="K240" s="8"/>
      <c r="L240" s="8"/>
      <c r="M240" s="8"/>
    </row>
    <row r="241" spans="1:13" s="4" customFormat="1" ht="13.5" customHeight="1" thickBot="1">
      <c r="A241" s="1069" t="s">
        <v>769</v>
      </c>
      <c r="B241" s="1070"/>
      <c r="C241" s="1070"/>
      <c r="D241" s="1070"/>
      <c r="E241" s="1070"/>
      <c r="F241" s="1070"/>
      <c r="G241" s="1071"/>
      <c r="H241" s="517"/>
      <c r="I241" s="136"/>
      <c r="J241" s="492"/>
      <c r="K241" s="492"/>
      <c r="L241" s="8"/>
      <c r="M241" s="8"/>
    </row>
    <row r="242" spans="1:13" s="4" customFormat="1" ht="14.25" customHeight="1" thickBot="1">
      <c r="A242" s="627" t="s">
        <v>5</v>
      </c>
      <c r="B242" s="350" t="s">
        <v>5</v>
      </c>
      <c r="C242" s="170" t="s">
        <v>42</v>
      </c>
      <c r="D242" s="169" t="s">
        <v>43</v>
      </c>
      <c r="E242" s="108" t="s">
        <v>153</v>
      </c>
      <c r="F242" s="168" t="s">
        <v>153</v>
      </c>
      <c r="G242" s="703" t="s">
        <v>153</v>
      </c>
      <c r="H242" s="517" t="s">
        <v>153</v>
      </c>
      <c r="I242" s="136"/>
      <c r="J242" s="492"/>
      <c r="K242" s="8"/>
      <c r="L242" s="8"/>
      <c r="M242" s="8"/>
    </row>
    <row r="243" spans="1:13" s="4" customFormat="1" ht="26.25" customHeight="1" thickBot="1">
      <c r="A243" s="565">
        <f t="shared" ref="A243" si="44">IF(A242="*","*",MAX(A238:A242)+1)</f>
        <v>789</v>
      </c>
      <c r="B243" s="557">
        <f t="shared" ref="B243" si="45">IF(B242="*","*",MAX(B236:B242)+1)</f>
        <v>79</v>
      </c>
      <c r="C243" s="546"/>
      <c r="D243" s="36" t="s">
        <v>759</v>
      </c>
      <c r="E243" s="70" t="s">
        <v>10</v>
      </c>
      <c r="F243" s="1043">
        <v>4651</v>
      </c>
      <c r="G243" s="701"/>
      <c r="H243" s="567"/>
      <c r="I243" s="136"/>
      <c r="J243" s="492"/>
      <c r="K243" s="8"/>
      <c r="L243" s="8"/>
      <c r="M243" s="8"/>
    </row>
    <row r="244" spans="1:13" s="4" customFormat="1" ht="13.5" customHeight="1" thickBot="1">
      <c r="A244" s="1069" t="s">
        <v>763</v>
      </c>
      <c r="B244" s="1070"/>
      <c r="C244" s="1070"/>
      <c r="D244" s="1070"/>
      <c r="E244" s="1070"/>
      <c r="F244" s="1070"/>
      <c r="G244" s="1071"/>
      <c r="H244" s="517"/>
      <c r="I244" s="136"/>
      <c r="J244" s="492"/>
      <c r="K244" s="492"/>
      <c r="L244" s="8"/>
      <c r="M244" s="8"/>
    </row>
    <row r="245" spans="1:13" s="14" customFormat="1" thickBot="1">
      <c r="A245" s="277" t="s">
        <v>5</v>
      </c>
      <c r="B245" s="345" t="s">
        <v>5</v>
      </c>
      <c r="C245" s="186" t="s">
        <v>45</v>
      </c>
      <c r="D245" s="178" t="s">
        <v>44</v>
      </c>
      <c r="E245" s="180" t="s">
        <v>153</v>
      </c>
      <c r="F245" s="180" t="s">
        <v>153</v>
      </c>
      <c r="G245" s="771" t="s">
        <v>153</v>
      </c>
      <c r="H245" s="184" t="s">
        <v>153</v>
      </c>
      <c r="I245" s="136"/>
      <c r="J245" s="492"/>
      <c r="K245" s="8"/>
      <c r="L245" s="8"/>
      <c r="M245" s="8"/>
    </row>
    <row r="246" spans="1:13" s="8" customFormat="1" ht="12">
      <c r="A246" s="843" t="s">
        <v>5</v>
      </c>
      <c r="B246" s="351" t="s">
        <v>5</v>
      </c>
      <c r="C246" s="275" t="s">
        <v>46</v>
      </c>
      <c r="D246" s="244" t="s">
        <v>47</v>
      </c>
      <c r="E246" s="190" t="s">
        <v>153</v>
      </c>
      <c r="F246" s="536" t="s">
        <v>153</v>
      </c>
      <c r="G246" s="256" t="s">
        <v>153</v>
      </c>
      <c r="H246" s="536" t="s">
        <v>153</v>
      </c>
      <c r="I246" s="136"/>
      <c r="J246" s="492"/>
    </row>
    <row r="247" spans="1:13" s="25" customFormat="1" ht="13.5" customHeight="1">
      <c r="A247" s="565">
        <f t="shared" ref="A247:A251" si="46">IF(A246="*","*",MAX(A242:A246)+1)</f>
        <v>790</v>
      </c>
      <c r="B247" s="571">
        <f t="shared" ref="B247:B251" si="47">IF(B246="*","*",MAX(B240:B246)+1)</f>
        <v>80</v>
      </c>
      <c r="C247" s="374"/>
      <c r="D247" s="21" t="s">
        <v>764</v>
      </c>
      <c r="E247" s="2" t="s">
        <v>10</v>
      </c>
      <c r="F247" s="566">
        <v>6328</v>
      </c>
      <c r="G247" s="61"/>
      <c r="H247" s="566"/>
      <c r="I247" s="136"/>
      <c r="J247" s="492"/>
    </row>
    <row r="248" spans="1:13" s="25" customFormat="1" ht="13.5" customHeight="1">
      <c r="A248" s="565">
        <f t="shared" si="46"/>
        <v>791</v>
      </c>
      <c r="B248" s="571">
        <f t="shared" si="47"/>
        <v>81</v>
      </c>
      <c r="C248" s="374"/>
      <c r="D248" s="21" t="s">
        <v>765</v>
      </c>
      <c r="E248" s="2" t="s">
        <v>10</v>
      </c>
      <c r="F248" s="566">
        <v>3053</v>
      </c>
      <c r="G248" s="61"/>
      <c r="H248" s="566"/>
      <c r="I248" s="136"/>
      <c r="J248" s="492"/>
    </row>
    <row r="249" spans="1:13" s="8" customFormat="1" ht="13.5" customHeight="1">
      <c r="A249" s="565">
        <f t="shared" si="46"/>
        <v>792</v>
      </c>
      <c r="B249" s="571">
        <f t="shared" si="47"/>
        <v>82</v>
      </c>
      <c r="C249" s="374"/>
      <c r="D249" s="51" t="s">
        <v>766</v>
      </c>
      <c r="E249" s="2" t="s">
        <v>10</v>
      </c>
      <c r="F249" s="566">
        <v>4928</v>
      </c>
      <c r="G249" s="61"/>
      <c r="H249" s="566"/>
      <c r="I249" s="136"/>
      <c r="J249" s="492"/>
    </row>
    <row r="250" spans="1:13" s="8" customFormat="1" ht="13.5" customHeight="1">
      <c r="A250" s="565">
        <f t="shared" si="46"/>
        <v>793</v>
      </c>
      <c r="B250" s="571">
        <f t="shared" si="47"/>
        <v>83</v>
      </c>
      <c r="C250" s="374"/>
      <c r="D250" s="393" t="s">
        <v>767</v>
      </c>
      <c r="E250" s="2" t="s">
        <v>10</v>
      </c>
      <c r="F250" s="566">
        <v>35</v>
      </c>
      <c r="G250" s="61"/>
      <c r="H250" s="566"/>
      <c r="I250" s="136"/>
      <c r="J250" s="492"/>
    </row>
    <row r="251" spans="1:13" s="8" customFormat="1" ht="24.75" customHeight="1">
      <c r="A251" s="565">
        <f t="shared" si="46"/>
        <v>794</v>
      </c>
      <c r="B251" s="1044">
        <f t="shared" si="47"/>
        <v>84</v>
      </c>
      <c r="C251" s="374"/>
      <c r="D251" s="393" t="s">
        <v>768</v>
      </c>
      <c r="E251" s="2" t="s">
        <v>10</v>
      </c>
      <c r="F251" s="566">
        <v>350</v>
      </c>
      <c r="G251" s="61"/>
      <c r="H251" s="566"/>
      <c r="I251" s="136"/>
      <c r="J251" s="492"/>
    </row>
    <row r="252" spans="1:13" s="8" customFormat="1" ht="24.75" customHeight="1" thickBot="1">
      <c r="A252" s="1042" t="s">
        <v>1085</v>
      </c>
      <c r="B252" s="1172" t="s">
        <v>5</v>
      </c>
      <c r="C252" s="1173"/>
      <c r="D252" s="1021" t="s">
        <v>1084</v>
      </c>
      <c r="E252" s="1017" t="s">
        <v>2</v>
      </c>
      <c r="F252" s="1171">
        <v>210</v>
      </c>
      <c r="G252" s="1170"/>
      <c r="H252" s="88"/>
      <c r="I252" s="509"/>
      <c r="J252" s="492"/>
    </row>
    <row r="253" spans="1:13" s="8" customFormat="1" ht="13.5" customHeight="1" thickBot="1">
      <c r="A253" s="1069" t="s">
        <v>770</v>
      </c>
      <c r="B253" s="1070"/>
      <c r="C253" s="1070"/>
      <c r="D253" s="1070"/>
      <c r="E253" s="1070"/>
      <c r="F253" s="1070"/>
      <c r="G253" s="1071"/>
      <c r="H253" s="517"/>
      <c r="I253" s="136"/>
      <c r="J253" s="492"/>
    </row>
    <row r="254" spans="1:13" s="8" customFormat="1" ht="13.5" customHeight="1" thickBot="1">
      <c r="A254" s="627" t="s">
        <v>5</v>
      </c>
      <c r="B254" s="350" t="s">
        <v>5</v>
      </c>
      <c r="C254" s="170" t="s">
        <v>46</v>
      </c>
      <c r="D254" s="169" t="s">
        <v>772</v>
      </c>
      <c r="E254" s="108" t="s">
        <v>153</v>
      </c>
      <c r="F254" s="168" t="s">
        <v>153</v>
      </c>
      <c r="G254" s="703" t="s">
        <v>153</v>
      </c>
      <c r="H254" s="517" t="s">
        <v>153</v>
      </c>
      <c r="I254" s="136"/>
      <c r="J254" s="492"/>
    </row>
    <row r="255" spans="1:13" s="15" customFormat="1" ht="24.75" customHeight="1" thickBot="1">
      <c r="A255" s="565">
        <f t="shared" ref="A255" si="48">IF(A254="*","*",MAX(A249:A254)+1)</f>
        <v>795</v>
      </c>
      <c r="B255" s="557">
        <f t="shared" ref="B255" si="49">IF(B254="*","*",MAX(B247:B254)+1)</f>
        <v>85</v>
      </c>
      <c r="C255" s="66"/>
      <c r="D255" s="396" t="s">
        <v>956</v>
      </c>
      <c r="E255" s="3" t="s">
        <v>10</v>
      </c>
      <c r="F255" s="82">
        <v>3220</v>
      </c>
      <c r="G255" s="812"/>
      <c r="H255" s="82"/>
      <c r="I255" s="136"/>
      <c r="J255" s="492"/>
      <c r="K255" s="492"/>
      <c r="L255" s="37"/>
      <c r="M255" s="37"/>
    </row>
    <row r="256" spans="1:13" s="8" customFormat="1" ht="13.5" customHeight="1" thickBot="1">
      <c r="A256" s="1069" t="s">
        <v>771</v>
      </c>
      <c r="B256" s="1070"/>
      <c r="C256" s="1070"/>
      <c r="D256" s="1070"/>
      <c r="E256" s="1070"/>
      <c r="F256" s="1070"/>
      <c r="G256" s="1071"/>
      <c r="H256" s="517"/>
      <c r="I256" s="136"/>
      <c r="J256" s="492"/>
      <c r="K256" s="492"/>
      <c r="M256" s="37"/>
    </row>
    <row r="257" spans="1:13" s="4" customFormat="1" ht="13.5" customHeight="1" thickBot="1">
      <c r="A257" s="277" t="s">
        <v>5</v>
      </c>
      <c r="B257" s="345" t="s">
        <v>5</v>
      </c>
      <c r="C257" s="92" t="s">
        <v>48</v>
      </c>
      <c r="D257" s="93" t="s">
        <v>49</v>
      </c>
      <c r="E257" s="94" t="s">
        <v>153</v>
      </c>
      <c r="F257" s="95" t="s">
        <v>153</v>
      </c>
      <c r="G257" s="816" t="s">
        <v>153</v>
      </c>
      <c r="H257" s="95" t="s">
        <v>153</v>
      </c>
      <c r="I257" s="136"/>
      <c r="J257" s="492"/>
      <c r="K257" s="492"/>
      <c r="L257" s="8"/>
      <c r="M257" s="37"/>
    </row>
    <row r="258" spans="1:13" s="4" customFormat="1" ht="15" customHeight="1">
      <c r="A258" s="843" t="s">
        <v>5</v>
      </c>
      <c r="B258" s="344" t="s">
        <v>5</v>
      </c>
      <c r="C258" s="230" t="s">
        <v>50</v>
      </c>
      <c r="D258" s="244" t="s">
        <v>7</v>
      </c>
      <c r="E258" s="422" t="s">
        <v>153</v>
      </c>
      <c r="F258" s="422" t="s">
        <v>153</v>
      </c>
      <c r="G258" s="490" t="s">
        <v>153</v>
      </c>
      <c r="H258" s="779" t="s">
        <v>153</v>
      </c>
      <c r="I258" s="136"/>
      <c r="J258" s="492"/>
      <c r="K258" s="492"/>
      <c r="L258" s="8"/>
      <c r="M258" s="37"/>
    </row>
    <row r="259" spans="1:13" s="4" customFormat="1" ht="15" customHeight="1">
      <c r="A259" s="565" t="s">
        <v>5</v>
      </c>
      <c r="B259" s="571" t="s">
        <v>5</v>
      </c>
      <c r="C259" s="375"/>
      <c r="D259" s="105" t="s">
        <v>15</v>
      </c>
      <c r="E259" s="19" t="s">
        <v>153</v>
      </c>
      <c r="F259" s="40" t="s">
        <v>153</v>
      </c>
      <c r="G259" s="819" t="s">
        <v>153</v>
      </c>
      <c r="H259" s="40" t="s">
        <v>153</v>
      </c>
      <c r="I259" s="136"/>
      <c r="J259" s="492"/>
      <c r="K259" s="492"/>
      <c r="L259" s="37"/>
      <c r="M259" s="37"/>
    </row>
    <row r="260" spans="1:13" s="4" customFormat="1" ht="27.75" customHeight="1">
      <c r="A260" s="565" t="s">
        <v>5</v>
      </c>
      <c r="B260" s="571" t="s">
        <v>5</v>
      </c>
      <c r="C260" s="375"/>
      <c r="D260" s="51" t="s">
        <v>773</v>
      </c>
      <c r="E260" s="2" t="s">
        <v>153</v>
      </c>
      <c r="F260" s="566" t="s">
        <v>153</v>
      </c>
      <c r="G260" s="61" t="s">
        <v>153</v>
      </c>
      <c r="H260" s="566" t="s">
        <v>153</v>
      </c>
      <c r="I260" s="136"/>
      <c r="J260" s="492"/>
      <c r="K260" s="8"/>
      <c r="L260" s="8"/>
      <c r="M260" s="8"/>
    </row>
    <row r="261" spans="1:13" s="4" customFormat="1" ht="15" customHeight="1">
      <c r="A261" s="565">
        <f>IF(A260="*","*",MAX(A255:A260)+1)</f>
        <v>796</v>
      </c>
      <c r="B261" s="571">
        <f t="shared" ref="B261" si="50">IF(B260="*","*",MAX(B254:B260)+1)</f>
        <v>86</v>
      </c>
      <c r="C261" s="375"/>
      <c r="D261" s="51" t="s">
        <v>777</v>
      </c>
      <c r="E261" s="2" t="s">
        <v>88</v>
      </c>
      <c r="F261" s="566">
        <v>1345</v>
      </c>
      <c r="G261" s="61"/>
      <c r="H261" s="566"/>
      <c r="I261" s="136"/>
      <c r="J261" s="492"/>
      <c r="K261" s="8"/>
      <c r="L261" s="8"/>
      <c r="M261" s="8"/>
    </row>
    <row r="262" spans="1:13" s="4" customFormat="1" ht="15" customHeight="1">
      <c r="A262" s="565">
        <f t="shared" ref="A262:A264" si="51">IF(A261="*","*",MAX(A257:A261)+1)</f>
        <v>797</v>
      </c>
      <c r="B262" s="571">
        <v>86.1</v>
      </c>
      <c r="C262" s="375"/>
      <c r="D262" s="51" t="s">
        <v>778</v>
      </c>
      <c r="E262" s="2" t="s">
        <v>88</v>
      </c>
      <c r="F262" s="566">
        <v>272</v>
      </c>
      <c r="G262" s="61"/>
      <c r="H262" s="566"/>
      <c r="I262" s="136"/>
      <c r="J262" s="492"/>
      <c r="K262" s="8"/>
      <c r="L262" s="8"/>
      <c r="M262" s="8"/>
    </row>
    <row r="263" spans="1:13" s="4" customFormat="1" ht="15" customHeight="1">
      <c r="A263" s="565">
        <f t="shared" si="51"/>
        <v>798</v>
      </c>
      <c r="B263" s="571">
        <v>86.2</v>
      </c>
      <c r="C263" s="375"/>
      <c r="D263" s="51" t="s">
        <v>779</v>
      </c>
      <c r="E263" s="2" t="s">
        <v>775</v>
      </c>
      <c r="F263" s="566">
        <v>139</v>
      </c>
      <c r="G263" s="61"/>
      <c r="H263" s="566"/>
      <c r="I263" s="136"/>
      <c r="J263" s="492"/>
      <c r="K263" s="8"/>
      <c r="L263" s="8"/>
      <c r="M263" s="8"/>
    </row>
    <row r="264" spans="1:13" s="4" customFormat="1" ht="15" customHeight="1" thickBot="1">
      <c r="A264" s="565">
        <f t="shared" si="51"/>
        <v>799</v>
      </c>
      <c r="B264" s="557">
        <v>86.3</v>
      </c>
      <c r="C264" s="376"/>
      <c r="D264" s="90" t="s">
        <v>780</v>
      </c>
      <c r="E264" s="70" t="s">
        <v>775</v>
      </c>
      <c r="F264" s="567">
        <v>3620</v>
      </c>
      <c r="G264" s="61"/>
      <c r="H264" s="567"/>
      <c r="I264" s="136"/>
      <c r="J264" s="492"/>
      <c r="K264" s="8"/>
      <c r="L264" s="8"/>
      <c r="M264" s="8"/>
    </row>
    <row r="265" spans="1:13" s="4" customFormat="1" ht="15" customHeight="1" thickBot="1">
      <c r="A265" s="1069" t="s">
        <v>774</v>
      </c>
      <c r="B265" s="1070"/>
      <c r="C265" s="1070"/>
      <c r="D265" s="1070"/>
      <c r="E265" s="1070"/>
      <c r="F265" s="1070"/>
      <c r="G265" s="1071"/>
      <c r="H265" s="517"/>
      <c r="I265" s="136"/>
      <c r="J265" s="492"/>
      <c r="K265" s="492"/>
      <c r="L265" s="8"/>
      <c r="M265" s="8"/>
    </row>
    <row r="266" spans="1:13" s="4" customFormat="1" ht="15" customHeight="1">
      <c r="A266" s="565" t="s">
        <v>5</v>
      </c>
      <c r="B266" s="565" t="s">
        <v>5</v>
      </c>
      <c r="C266" s="377"/>
      <c r="D266" s="192" t="s">
        <v>16</v>
      </c>
      <c r="E266" s="148" t="s">
        <v>153</v>
      </c>
      <c r="F266" s="147" t="s">
        <v>153</v>
      </c>
      <c r="G266" s="707" t="s">
        <v>153</v>
      </c>
      <c r="H266" s="147" t="s">
        <v>153</v>
      </c>
      <c r="I266" s="136"/>
      <c r="J266" s="492"/>
      <c r="K266" s="8"/>
      <c r="L266" s="8"/>
      <c r="M266" s="8"/>
    </row>
    <row r="267" spans="1:13" s="4" customFormat="1" ht="24.75" customHeight="1">
      <c r="A267" s="565" t="s">
        <v>5</v>
      </c>
      <c r="B267" s="565" t="s">
        <v>5</v>
      </c>
      <c r="C267" s="375"/>
      <c r="D267" s="51" t="s">
        <v>776</v>
      </c>
      <c r="E267" s="19" t="s">
        <v>153</v>
      </c>
      <c r="F267" s="40" t="s">
        <v>153</v>
      </c>
      <c r="G267" s="819" t="s">
        <v>153</v>
      </c>
      <c r="H267" s="40" t="s">
        <v>153</v>
      </c>
      <c r="I267" s="136"/>
      <c r="J267" s="492"/>
      <c r="K267" s="8"/>
      <c r="L267" s="8"/>
      <c r="M267" s="8"/>
    </row>
    <row r="268" spans="1:13" s="4" customFormat="1" ht="13.5" customHeight="1">
      <c r="A268" s="565">
        <f t="shared" ref="A268:A271" si="52">IF(A267="*","*",MAX(A263:A267)+1)</f>
        <v>800</v>
      </c>
      <c r="B268" s="571">
        <v>86.4</v>
      </c>
      <c r="C268" s="375"/>
      <c r="D268" s="51" t="s">
        <v>777</v>
      </c>
      <c r="E268" s="2" t="s">
        <v>88</v>
      </c>
      <c r="F268" s="566">
        <v>92</v>
      </c>
      <c r="G268" s="61"/>
      <c r="H268" s="566"/>
      <c r="I268" s="136"/>
      <c r="J268" s="492"/>
      <c r="K268" s="8"/>
      <c r="L268" s="8"/>
      <c r="M268" s="8"/>
    </row>
    <row r="269" spans="1:13" s="4" customFormat="1" ht="13.5" customHeight="1">
      <c r="A269" s="565">
        <f t="shared" si="52"/>
        <v>801</v>
      </c>
      <c r="B269" s="571">
        <v>86.5</v>
      </c>
      <c r="C269" s="375"/>
      <c r="D269" s="51" t="s">
        <v>778</v>
      </c>
      <c r="E269" s="2" t="s">
        <v>88</v>
      </c>
      <c r="F269" s="566">
        <v>13</v>
      </c>
      <c r="G269" s="61"/>
      <c r="H269" s="566"/>
      <c r="I269" s="136"/>
      <c r="J269" s="492"/>
      <c r="K269" s="8"/>
      <c r="L269" s="8"/>
      <c r="M269" s="8"/>
    </row>
    <row r="270" spans="1:13" s="4" customFormat="1" ht="13.5" customHeight="1">
      <c r="A270" s="565">
        <f t="shared" si="52"/>
        <v>802</v>
      </c>
      <c r="B270" s="571">
        <v>86.6</v>
      </c>
      <c r="C270" s="375"/>
      <c r="D270" s="51" t="s">
        <v>779</v>
      </c>
      <c r="E270" s="2" t="s">
        <v>88</v>
      </c>
      <c r="F270" s="566">
        <v>267</v>
      </c>
      <c r="G270" s="61"/>
      <c r="H270" s="566"/>
      <c r="I270" s="136"/>
      <c r="J270" s="492"/>
      <c r="K270" s="8"/>
      <c r="L270" s="8"/>
      <c r="M270" s="8"/>
    </row>
    <row r="271" spans="1:13" s="4" customFormat="1" ht="13.5" customHeight="1" thickBot="1">
      <c r="A271" s="565">
        <f t="shared" si="52"/>
        <v>803</v>
      </c>
      <c r="B271" s="557">
        <v>86.7</v>
      </c>
      <c r="C271" s="375"/>
      <c r="D271" s="51" t="s">
        <v>780</v>
      </c>
      <c r="E271" s="2" t="s">
        <v>88</v>
      </c>
      <c r="F271" s="566">
        <v>47</v>
      </c>
      <c r="G271" s="61"/>
      <c r="H271" s="566"/>
      <c r="I271" s="136"/>
      <c r="J271" s="492"/>
      <c r="K271" s="8"/>
      <c r="L271" s="8"/>
      <c r="M271" s="8"/>
    </row>
    <row r="272" spans="1:13" s="4" customFormat="1" ht="13.5" customHeight="1" thickBot="1">
      <c r="A272" s="1069" t="s">
        <v>781</v>
      </c>
      <c r="B272" s="1070"/>
      <c r="C272" s="1070"/>
      <c r="D272" s="1070"/>
      <c r="E272" s="1070"/>
      <c r="F272" s="1070"/>
      <c r="G272" s="1071"/>
      <c r="H272" s="517"/>
      <c r="I272" s="136"/>
      <c r="J272" s="492"/>
      <c r="K272" s="492"/>
      <c r="L272" s="8"/>
      <c r="M272" s="8"/>
    </row>
    <row r="273" spans="1:13" s="4" customFormat="1" ht="13.5" customHeight="1" thickBot="1">
      <c r="A273" s="627" t="s">
        <v>5</v>
      </c>
      <c r="B273" s="568" t="s">
        <v>5</v>
      </c>
      <c r="C273" s="107" t="s">
        <v>18</v>
      </c>
      <c r="D273" s="169" t="s">
        <v>51</v>
      </c>
      <c r="E273" s="108" t="s">
        <v>153</v>
      </c>
      <c r="F273" s="98" t="s">
        <v>153</v>
      </c>
      <c r="G273" s="258" t="s">
        <v>153</v>
      </c>
      <c r="H273" s="98" t="s">
        <v>153</v>
      </c>
      <c r="I273" s="136"/>
      <c r="J273" s="492"/>
      <c r="K273" s="8"/>
      <c r="L273" s="8"/>
      <c r="M273" s="8"/>
    </row>
    <row r="274" spans="1:13" s="4" customFormat="1" ht="13.5" customHeight="1">
      <c r="A274" s="855" t="s">
        <v>5</v>
      </c>
      <c r="B274" s="690" t="s">
        <v>5</v>
      </c>
      <c r="C274" s="602"/>
      <c r="D274" s="44" t="s">
        <v>782</v>
      </c>
      <c r="E274" s="69" t="s">
        <v>153</v>
      </c>
      <c r="F274" s="495" t="s">
        <v>153</v>
      </c>
      <c r="G274" s="755" t="s">
        <v>153</v>
      </c>
      <c r="H274" s="495" t="s">
        <v>153</v>
      </c>
      <c r="I274" s="136"/>
      <c r="J274" s="492"/>
      <c r="K274" s="8"/>
      <c r="L274" s="8"/>
      <c r="M274" s="8"/>
    </row>
    <row r="275" spans="1:13" s="4" customFormat="1" ht="15.95" customHeight="1">
      <c r="A275" s="630" t="s">
        <v>5</v>
      </c>
      <c r="B275" s="571" t="s">
        <v>5</v>
      </c>
      <c r="C275" s="375"/>
      <c r="D275" s="43" t="s">
        <v>783</v>
      </c>
      <c r="E275" s="2" t="s">
        <v>153</v>
      </c>
      <c r="F275" s="566" t="s">
        <v>153</v>
      </c>
      <c r="G275" s="61" t="s">
        <v>153</v>
      </c>
      <c r="H275" s="566" t="s">
        <v>153</v>
      </c>
      <c r="I275" s="136"/>
      <c r="J275" s="492"/>
      <c r="K275" s="8"/>
      <c r="L275" s="8"/>
      <c r="M275" s="8"/>
    </row>
    <row r="276" spans="1:13" s="4" customFormat="1" ht="15.95" customHeight="1">
      <c r="A276" s="565">
        <f t="shared" ref="A276:A285" si="53">IF(A275="*","*",MAX(A271:A275)+1)</f>
        <v>804</v>
      </c>
      <c r="B276" s="571">
        <v>87</v>
      </c>
      <c r="C276" s="375"/>
      <c r="D276" s="43" t="s">
        <v>785</v>
      </c>
      <c r="E276" s="2" t="s">
        <v>3</v>
      </c>
      <c r="F276" s="566">
        <v>3</v>
      </c>
      <c r="G276" s="61"/>
      <c r="H276" s="566"/>
      <c r="I276" s="365"/>
      <c r="J276" s="492"/>
      <c r="K276" s="491"/>
      <c r="L276" s="8"/>
      <c r="M276" s="8"/>
    </row>
    <row r="277" spans="1:13" s="4" customFormat="1" ht="15.95" customHeight="1">
      <c r="A277" s="565">
        <f t="shared" si="53"/>
        <v>805</v>
      </c>
      <c r="B277" s="571">
        <f t="shared" ref="B277:B285" si="54">IF(B276="*","*",MAX(B270:B276)+1)</f>
        <v>88</v>
      </c>
      <c r="C277" s="375"/>
      <c r="D277" s="43" t="s">
        <v>786</v>
      </c>
      <c r="E277" s="2" t="s">
        <v>3</v>
      </c>
      <c r="F277" s="566">
        <v>6</v>
      </c>
      <c r="G277" s="61"/>
      <c r="H277" s="566"/>
      <c r="I277" s="365"/>
      <c r="J277" s="492"/>
      <c r="K277" s="491"/>
      <c r="L277" s="8"/>
      <c r="M277" s="8"/>
    </row>
    <row r="278" spans="1:13" s="4" customFormat="1" ht="15.95" customHeight="1">
      <c r="A278" s="565">
        <f t="shared" si="53"/>
        <v>806</v>
      </c>
      <c r="B278" s="571">
        <f t="shared" si="54"/>
        <v>89</v>
      </c>
      <c r="C278" s="375"/>
      <c r="D278" s="43" t="s">
        <v>787</v>
      </c>
      <c r="E278" s="2" t="s">
        <v>3</v>
      </c>
      <c r="F278" s="566">
        <v>2</v>
      </c>
      <c r="G278" s="61"/>
      <c r="H278" s="566"/>
      <c r="I278" s="365"/>
      <c r="J278" s="492"/>
      <c r="K278" s="491"/>
      <c r="L278" s="8"/>
      <c r="M278" s="8"/>
    </row>
    <row r="279" spans="1:13" s="4" customFormat="1" ht="15.95" customHeight="1">
      <c r="A279" s="565">
        <f t="shared" si="53"/>
        <v>807</v>
      </c>
      <c r="B279" s="571">
        <f t="shared" si="54"/>
        <v>90</v>
      </c>
      <c r="C279" s="375"/>
      <c r="D279" s="43" t="s">
        <v>788</v>
      </c>
      <c r="E279" s="2" t="s">
        <v>3</v>
      </c>
      <c r="F279" s="566">
        <v>8</v>
      </c>
      <c r="G279" s="61"/>
      <c r="H279" s="566"/>
      <c r="I279" s="365"/>
      <c r="J279" s="492"/>
      <c r="K279" s="491"/>
      <c r="L279" s="8"/>
      <c r="M279" s="8"/>
    </row>
    <row r="280" spans="1:13" s="4" customFormat="1" ht="15.95" customHeight="1">
      <c r="A280" s="565">
        <f t="shared" si="53"/>
        <v>808</v>
      </c>
      <c r="B280" s="571">
        <f t="shared" si="54"/>
        <v>91</v>
      </c>
      <c r="C280" s="375"/>
      <c r="D280" s="43" t="s">
        <v>789</v>
      </c>
      <c r="E280" s="2" t="s">
        <v>3</v>
      </c>
      <c r="F280" s="566">
        <v>2</v>
      </c>
      <c r="G280" s="61"/>
      <c r="H280" s="566"/>
      <c r="I280" s="365"/>
      <c r="J280" s="492"/>
      <c r="K280" s="491"/>
      <c r="L280" s="8"/>
      <c r="M280" s="8"/>
    </row>
    <row r="281" spans="1:13" s="4" customFormat="1" ht="15.95" customHeight="1">
      <c r="A281" s="565">
        <f t="shared" si="53"/>
        <v>809</v>
      </c>
      <c r="B281" s="571">
        <f t="shared" si="54"/>
        <v>92</v>
      </c>
      <c r="C281" s="375"/>
      <c r="D281" s="43" t="s">
        <v>790</v>
      </c>
      <c r="E281" s="2" t="s">
        <v>3</v>
      </c>
      <c r="F281" s="566">
        <v>27</v>
      </c>
      <c r="G281" s="61"/>
      <c r="H281" s="566"/>
      <c r="I281" s="365"/>
      <c r="J281" s="492"/>
      <c r="K281" s="491"/>
      <c r="L281" s="8"/>
      <c r="M281" s="8"/>
    </row>
    <row r="282" spans="1:13" s="4" customFormat="1" ht="15.95" customHeight="1">
      <c r="A282" s="565">
        <f t="shared" si="53"/>
        <v>810</v>
      </c>
      <c r="B282" s="571">
        <f t="shared" si="54"/>
        <v>93</v>
      </c>
      <c r="C282" s="375"/>
      <c r="D282" s="43" t="s">
        <v>791</v>
      </c>
      <c r="E282" s="2" t="s">
        <v>3</v>
      </c>
      <c r="F282" s="566">
        <v>19</v>
      </c>
      <c r="G282" s="61"/>
      <c r="H282" s="566"/>
      <c r="I282" s="365"/>
      <c r="J282" s="492"/>
      <c r="K282" s="491"/>
      <c r="L282" s="8"/>
      <c r="M282" s="8"/>
    </row>
    <row r="283" spans="1:13" s="4" customFormat="1" ht="15.95" customHeight="1">
      <c r="A283" s="565">
        <f t="shared" si="53"/>
        <v>811</v>
      </c>
      <c r="B283" s="571">
        <f t="shared" si="54"/>
        <v>94</v>
      </c>
      <c r="C283" s="375"/>
      <c r="D283" s="52" t="s">
        <v>792</v>
      </c>
      <c r="E283" s="2" t="s">
        <v>3</v>
      </c>
      <c r="F283" s="566">
        <v>9</v>
      </c>
      <c r="G283" s="61"/>
      <c r="H283" s="566"/>
      <c r="I283" s="365"/>
      <c r="J283" s="492"/>
      <c r="K283" s="491"/>
      <c r="L283" s="8"/>
      <c r="M283" s="8"/>
    </row>
    <row r="284" spans="1:13" s="4" customFormat="1" ht="15.95" customHeight="1">
      <c r="A284" s="565">
        <f t="shared" si="53"/>
        <v>812</v>
      </c>
      <c r="B284" s="571">
        <f t="shared" si="54"/>
        <v>95</v>
      </c>
      <c r="C284" s="375"/>
      <c r="D284" s="43" t="s">
        <v>793</v>
      </c>
      <c r="E284" s="2" t="s">
        <v>3</v>
      </c>
      <c r="F284" s="566">
        <v>24</v>
      </c>
      <c r="G284" s="61"/>
      <c r="H284" s="566"/>
      <c r="I284" s="365"/>
      <c r="J284" s="492"/>
      <c r="K284" s="491"/>
      <c r="L284" s="8"/>
      <c r="M284" s="8"/>
    </row>
    <row r="285" spans="1:13" s="4" customFormat="1" ht="15.95" customHeight="1" thickBot="1">
      <c r="A285" s="565">
        <f t="shared" si="53"/>
        <v>813</v>
      </c>
      <c r="B285" s="557">
        <f t="shared" si="54"/>
        <v>96</v>
      </c>
      <c r="C285" s="602"/>
      <c r="D285" s="43" t="s">
        <v>794</v>
      </c>
      <c r="E285" s="2" t="s">
        <v>3</v>
      </c>
      <c r="F285" s="566">
        <v>28</v>
      </c>
      <c r="G285" s="61"/>
      <c r="H285" s="566"/>
      <c r="I285" s="365"/>
      <c r="J285" s="492"/>
      <c r="K285" s="491"/>
      <c r="L285" s="8"/>
      <c r="M285" s="8"/>
    </row>
    <row r="286" spans="1:13" s="4" customFormat="1" ht="12.75" customHeight="1" thickBot="1">
      <c r="A286" s="1069" t="s">
        <v>784</v>
      </c>
      <c r="B286" s="1070"/>
      <c r="C286" s="1070"/>
      <c r="D286" s="1070"/>
      <c r="E286" s="1070"/>
      <c r="F286" s="1070"/>
      <c r="G286" s="1071"/>
      <c r="H286" s="517"/>
      <c r="I286" s="365"/>
      <c r="J286" s="492"/>
      <c r="K286" s="137"/>
      <c r="L286" s="8"/>
      <c r="M286" s="8"/>
    </row>
    <row r="287" spans="1:13" s="4" customFormat="1" ht="12">
      <c r="A287" s="843" t="s">
        <v>5</v>
      </c>
      <c r="B287" s="344" t="s">
        <v>5</v>
      </c>
      <c r="C287" s="378"/>
      <c r="D287" s="403" t="s">
        <v>52</v>
      </c>
      <c r="E287" s="100" t="s">
        <v>153</v>
      </c>
      <c r="F287" s="101" t="s">
        <v>153</v>
      </c>
      <c r="G287" s="693" t="s">
        <v>153</v>
      </c>
      <c r="H287" s="101" t="s">
        <v>153</v>
      </c>
      <c r="I287" s="366"/>
      <c r="J287" s="492"/>
      <c r="K287" s="8"/>
      <c r="L287" s="8"/>
      <c r="M287" s="8"/>
    </row>
    <row r="288" spans="1:13" s="4" customFormat="1" ht="24.75" customHeight="1">
      <c r="A288" s="630" t="s">
        <v>5</v>
      </c>
      <c r="B288" s="571" t="s">
        <v>5</v>
      </c>
      <c r="C288" s="602"/>
      <c r="D288" s="43" t="s">
        <v>804</v>
      </c>
      <c r="E288" s="2" t="s">
        <v>153</v>
      </c>
      <c r="F288" s="566" t="s">
        <v>153</v>
      </c>
      <c r="G288" s="61" t="s">
        <v>153</v>
      </c>
      <c r="H288" s="566" t="s">
        <v>153</v>
      </c>
      <c r="I288" s="136"/>
      <c r="J288" s="492"/>
      <c r="K288" s="8"/>
      <c r="L288" s="8"/>
      <c r="M288" s="8"/>
    </row>
    <row r="289" spans="1:13" s="4" customFormat="1" ht="13.5" customHeight="1">
      <c r="A289" s="565">
        <f t="shared" ref="A289:A290" si="55">IF(A288="*","*",MAX(A284:A288)+1)</f>
        <v>814</v>
      </c>
      <c r="B289" s="571">
        <f t="shared" ref="B289:B290" si="56">IF(B288="*","*",MAX(B282:B288)+1)</f>
        <v>97</v>
      </c>
      <c r="C289" s="375"/>
      <c r="D289" s="52" t="s">
        <v>795</v>
      </c>
      <c r="E289" s="2" t="s">
        <v>10</v>
      </c>
      <c r="F289" s="566">
        <v>11</v>
      </c>
      <c r="G289" s="61"/>
      <c r="H289" s="566"/>
      <c r="I289" s="136"/>
      <c r="J289" s="492"/>
      <c r="K289" s="8"/>
      <c r="L289" s="8"/>
      <c r="M289" s="8"/>
    </row>
    <row r="290" spans="1:13" s="4" customFormat="1" ht="13.5" customHeight="1">
      <c r="A290" s="565">
        <f t="shared" si="55"/>
        <v>815</v>
      </c>
      <c r="B290" s="571">
        <f t="shared" si="56"/>
        <v>98</v>
      </c>
      <c r="C290" s="375"/>
      <c r="D290" s="43" t="s">
        <v>796</v>
      </c>
      <c r="E290" s="2" t="s">
        <v>10</v>
      </c>
      <c r="F290" s="566">
        <f>28+8</f>
        <v>36</v>
      </c>
      <c r="G290" s="61"/>
      <c r="H290" s="566"/>
      <c r="I290" s="140"/>
      <c r="J290" s="492"/>
      <c r="K290" s="8"/>
      <c r="L290" s="8"/>
      <c r="M290" s="8"/>
    </row>
    <row r="291" spans="1:13" s="4" customFormat="1" ht="12">
      <c r="A291" s="630" t="s">
        <v>5</v>
      </c>
      <c r="B291" s="571" t="s">
        <v>5</v>
      </c>
      <c r="C291" s="375"/>
      <c r="D291" s="404" t="s">
        <v>53</v>
      </c>
      <c r="E291" s="19" t="s">
        <v>153</v>
      </c>
      <c r="F291" s="40" t="s">
        <v>153</v>
      </c>
      <c r="G291" s="819" t="s">
        <v>153</v>
      </c>
      <c r="H291" s="40" t="s">
        <v>153</v>
      </c>
      <c r="I291" s="136"/>
      <c r="J291" s="492"/>
      <c r="K291" s="8"/>
      <c r="L291" s="8"/>
      <c r="M291" s="8"/>
    </row>
    <row r="292" spans="1:13" s="4" customFormat="1" ht="27" customHeight="1">
      <c r="A292" s="630" t="s">
        <v>5</v>
      </c>
      <c r="B292" s="571" t="s">
        <v>5</v>
      </c>
      <c r="C292" s="375"/>
      <c r="D292" s="43" t="s">
        <v>803</v>
      </c>
      <c r="E292" s="2" t="s">
        <v>153</v>
      </c>
      <c r="F292" s="566" t="s">
        <v>153</v>
      </c>
      <c r="G292" s="61" t="s">
        <v>153</v>
      </c>
      <c r="H292" s="566" t="s">
        <v>153</v>
      </c>
      <c r="I292" s="136"/>
      <c r="J292" s="492"/>
      <c r="K292" s="8"/>
      <c r="L292" s="8"/>
      <c r="M292" s="8"/>
    </row>
    <row r="293" spans="1:13" s="4" customFormat="1" ht="13.5" customHeight="1">
      <c r="A293" s="565">
        <f t="shared" ref="A293" si="57">IF(A292="*","*",MAX(A288:A292)+1)</f>
        <v>816</v>
      </c>
      <c r="B293" s="571">
        <f t="shared" ref="B293:B295" si="58">IF(B292="*","*",MAX(B286:B292)+1)</f>
        <v>99</v>
      </c>
      <c r="C293" s="375"/>
      <c r="D293" s="52" t="s">
        <v>797</v>
      </c>
      <c r="E293" s="2" t="s">
        <v>10</v>
      </c>
      <c r="F293" s="498">
        <v>1</v>
      </c>
      <c r="G293" s="61"/>
      <c r="H293" s="498"/>
      <c r="I293" s="367"/>
      <c r="J293" s="492"/>
      <c r="K293" s="8"/>
      <c r="L293" s="8"/>
      <c r="M293" s="8"/>
    </row>
    <row r="294" spans="1:13" s="4" customFormat="1" ht="12">
      <c r="A294" s="630" t="s">
        <v>5</v>
      </c>
      <c r="B294" s="571" t="s">
        <v>5</v>
      </c>
      <c r="C294" s="375"/>
      <c r="D294" s="404" t="s">
        <v>73</v>
      </c>
      <c r="E294" s="19" t="s">
        <v>153</v>
      </c>
      <c r="F294" s="40" t="s">
        <v>153</v>
      </c>
      <c r="G294" s="819" t="s">
        <v>153</v>
      </c>
      <c r="H294" s="40" t="s">
        <v>153</v>
      </c>
      <c r="I294" s="136"/>
      <c r="J294" s="492"/>
      <c r="K294" s="8"/>
      <c r="L294" s="8"/>
      <c r="M294" s="58"/>
    </row>
    <row r="295" spans="1:13" s="4" customFormat="1" ht="24" customHeight="1">
      <c r="A295" s="565">
        <f t="shared" ref="A295" si="59">IF(A294="*","*",MAX(A290:A294)+1)</f>
        <v>817</v>
      </c>
      <c r="B295" s="571">
        <f t="shared" si="58"/>
        <v>100</v>
      </c>
      <c r="C295" s="375"/>
      <c r="D295" s="52" t="s">
        <v>798</v>
      </c>
      <c r="E295" s="2" t="s">
        <v>4</v>
      </c>
      <c r="F295" s="566">
        <v>154</v>
      </c>
      <c r="G295" s="61"/>
      <c r="H295" s="566"/>
      <c r="I295" s="136"/>
      <c r="J295" s="492"/>
      <c r="K295" s="8"/>
      <c r="L295" s="8"/>
      <c r="M295" s="58"/>
    </row>
    <row r="296" spans="1:13" s="4" customFormat="1" ht="12">
      <c r="A296" s="630" t="s">
        <v>5</v>
      </c>
      <c r="B296" s="571" t="s">
        <v>5</v>
      </c>
      <c r="C296" s="375"/>
      <c r="D296" s="404" t="s">
        <v>14</v>
      </c>
      <c r="E296" s="19" t="s">
        <v>153</v>
      </c>
      <c r="F296" s="40" t="s">
        <v>153</v>
      </c>
      <c r="G296" s="819" t="s">
        <v>153</v>
      </c>
      <c r="H296" s="40" t="s">
        <v>153</v>
      </c>
      <c r="I296" s="136"/>
      <c r="J296" s="492"/>
      <c r="K296" s="8"/>
      <c r="L296" s="8"/>
      <c r="M296" s="8"/>
    </row>
    <row r="297" spans="1:13" s="4" customFormat="1" ht="25.5" customHeight="1">
      <c r="A297" s="630" t="s">
        <v>5</v>
      </c>
      <c r="B297" s="571" t="s">
        <v>5</v>
      </c>
      <c r="C297" s="375"/>
      <c r="D297" s="43" t="s">
        <v>804</v>
      </c>
      <c r="E297" s="2" t="s">
        <v>153</v>
      </c>
      <c r="F297" s="566" t="s">
        <v>153</v>
      </c>
      <c r="G297" s="61" t="s">
        <v>153</v>
      </c>
      <c r="H297" s="566" t="s">
        <v>153</v>
      </c>
      <c r="I297" s="136"/>
      <c r="J297" s="492"/>
      <c r="K297" s="8"/>
      <c r="L297" s="8"/>
      <c r="M297" s="8"/>
    </row>
    <row r="298" spans="1:13" s="4" customFormat="1" ht="13.5" customHeight="1">
      <c r="A298" s="565">
        <f t="shared" ref="A298" si="60">IF(A297="*","*",MAX(A293:A297)+1)</f>
        <v>818</v>
      </c>
      <c r="B298" s="571">
        <f t="shared" ref="B298" si="61">IF(B297="*","*",MAX(B291:B297)+1)</f>
        <v>101</v>
      </c>
      <c r="C298" s="375"/>
      <c r="D298" s="43" t="s">
        <v>118</v>
      </c>
      <c r="E298" s="2" t="s">
        <v>10</v>
      </c>
      <c r="F298" s="566">
        <v>61</v>
      </c>
      <c r="G298" s="61"/>
      <c r="H298" s="566"/>
      <c r="I298" s="140"/>
      <c r="J298" s="492"/>
      <c r="K298" s="8"/>
      <c r="L298" s="8"/>
      <c r="M298" s="8"/>
    </row>
    <row r="299" spans="1:13" s="4" customFormat="1" ht="13.5" customHeight="1">
      <c r="A299" s="630" t="s">
        <v>5</v>
      </c>
      <c r="B299" s="571" t="s">
        <v>5</v>
      </c>
      <c r="C299" s="375"/>
      <c r="D299" s="44" t="s">
        <v>850</v>
      </c>
      <c r="E299" s="69" t="s">
        <v>153</v>
      </c>
      <c r="F299" s="495" t="s">
        <v>153</v>
      </c>
      <c r="G299" s="755" t="s">
        <v>153</v>
      </c>
      <c r="H299" s="495" t="s">
        <v>153</v>
      </c>
      <c r="I299" s="136"/>
      <c r="J299" s="492"/>
      <c r="K299" s="42"/>
      <c r="L299" s="8"/>
      <c r="M299" s="8"/>
    </row>
    <row r="300" spans="1:13" s="4" customFormat="1" ht="13.5" customHeight="1">
      <c r="A300" s="565">
        <f t="shared" ref="A300:A301" si="62">IF(A299="*","*",MAX(A295:A299)+1)</f>
        <v>819</v>
      </c>
      <c r="B300" s="571">
        <f t="shared" ref="B300:B301" si="63">IF(B299="*","*",MAX(B293:B299)+1)</f>
        <v>102</v>
      </c>
      <c r="C300" s="375"/>
      <c r="D300" s="44" t="s">
        <v>122</v>
      </c>
      <c r="E300" s="69" t="s">
        <v>4</v>
      </c>
      <c r="F300" s="495">
        <v>1</v>
      </c>
      <c r="G300" s="755"/>
      <c r="H300" s="495"/>
      <c r="I300" s="136"/>
      <c r="J300" s="492"/>
      <c r="K300" s="8"/>
      <c r="L300" s="8"/>
      <c r="M300" s="8"/>
    </row>
    <row r="301" spans="1:13" s="4" customFormat="1" ht="13.5" customHeight="1" thickBot="1">
      <c r="A301" s="565">
        <f t="shared" si="62"/>
        <v>820</v>
      </c>
      <c r="B301" s="557">
        <f t="shared" si="63"/>
        <v>103</v>
      </c>
      <c r="C301" s="602"/>
      <c r="D301" s="245" t="s">
        <v>121</v>
      </c>
      <c r="E301" s="68" t="s">
        <v>4</v>
      </c>
      <c r="F301" s="88">
        <v>1</v>
      </c>
      <c r="G301" s="755"/>
      <c r="H301" s="88"/>
      <c r="I301" s="136"/>
      <c r="J301" s="492"/>
      <c r="K301" s="8"/>
      <c r="L301" s="8"/>
      <c r="M301" s="8"/>
    </row>
    <row r="302" spans="1:13" s="4" customFormat="1" ht="13.5" customHeight="1" thickBot="1">
      <c r="A302" s="1075" t="s">
        <v>799</v>
      </c>
      <c r="B302" s="1076"/>
      <c r="C302" s="1076"/>
      <c r="D302" s="1076"/>
      <c r="E302" s="1076"/>
      <c r="F302" s="1076"/>
      <c r="G302" s="1076"/>
      <c r="H302" s="98"/>
      <c r="I302" s="136"/>
      <c r="J302" s="492"/>
      <c r="K302" s="492"/>
      <c r="L302" s="8"/>
      <c r="M302" s="8"/>
    </row>
    <row r="303" spans="1:13" s="4" customFormat="1" ht="29.25" customHeight="1" thickBot="1">
      <c r="A303" s="306" t="s">
        <v>5</v>
      </c>
      <c r="B303" s="352" t="s">
        <v>5</v>
      </c>
      <c r="C303" s="868" t="s">
        <v>126</v>
      </c>
      <c r="D303" s="405" t="s">
        <v>124</v>
      </c>
      <c r="E303" s="143" t="s">
        <v>153</v>
      </c>
      <c r="F303" s="112" t="s">
        <v>153</v>
      </c>
      <c r="G303" s="814" t="s">
        <v>153</v>
      </c>
      <c r="H303" s="112" t="s">
        <v>153</v>
      </c>
      <c r="I303" s="140"/>
      <c r="J303" s="492"/>
      <c r="K303" s="8"/>
      <c r="L303" s="8"/>
      <c r="M303" s="8"/>
    </row>
    <row r="304" spans="1:13" s="4" customFormat="1" ht="12" customHeight="1" thickBot="1">
      <c r="A304" s="628" t="s">
        <v>5</v>
      </c>
      <c r="B304" s="353" t="s">
        <v>5</v>
      </c>
      <c r="C304" s="379" t="s">
        <v>127</v>
      </c>
      <c r="D304" s="9" t="s">
        <v>125</v>
      </c>
      <c r="E304" s="29" t="s">
        <v>153</v>
      </c>
      <c r="F304" s="81" t="s">
        <v>153</v>
      </c>
      <c r="G304" s="752" t="s">
        <v>153</v>
      </c>
      <c r="H304" s="81" t="s">
        <v>153</v>
      </c>
      <c r="I304" s="140"/>
      <c r="J304" s="492"/>
      <c r="K304" s="8"/>
      <c r="L304" s="8"/>
      <c r="M304" s="8"/>
    </row>
    <row r="305" spans="1:13" s="4" customFormat="1" ht="12">
      <c r="A305" s="565">
        <f t="shared" ref="A305:A306" si="64">IF(A304="*","*",MAX(A300:A304)+1)</f>
        <v>821</v>
      </c>
      <c r="B305" s="571">
        <f t="shared" ref="B305:B306" si="65">IF(B304="*","*",MAX(B298:B304)+1)</f>
        <v>104</v>
      </c>
      <c r="C305" s="1143"/>
      <c r="D305" s="46" t="s">
        <v>801</v>
      </c>
      <c r="E305" s="69" t="s">
        <v>4</v>
      </c>
      <c r="F305" s="495">
        <v>1</v>
      </c>
      <c r="G305" s="755"/>
      <c r="H305" s="567"/>
      <c r="I305" s="136"/>
      <c r="J305" s="492"/>
      <c r="K305" s="8"/>
      <c r="L305" s="8"/>
      <c r="M305" s="8"/>
    </row>
    <row r="306" spans="1:13" s="4" customFormat="1" ht="13.5" customHeight="1" thickBot="1">
      <c r="A306" s="565">
        <f t="shared" si="64"/>
        <v>822</v>
      </c>
      <c r="B306" s="557">
        <f t="shared" si="65"/>
        <v>105</v>
      </c>
      <c r="C306" s="1144"/>
      <c r="D306" s="23" t="s">
        <v>802</v>
      </c>
      <c r="E306" s="70" t="s">
        <v>4</v>
      </c>
      <c r="F306" s="567">
        <v>4</v>
      </c>
      <c r="G306" s="701"/>
      <c r="H306" s="567"/>
      <c r="I306" s="136"/>
      <c r="J306" s="492"/>
      <c r="K306" s="8"/>
      <c r="L306" s="8"/>
      <c r="M306" s="8"/>
    </row>
    <row r="307" spans="1:13" s="4" customFormat="1" ht="13.5" customHeight="1" thickBot="1">
      <c r="A307" s="1075" t="s">
        <v>800</v>
      </c>
      <c r="B307" s="1076"/>
      <c r="C307" s="1076"/>
      <c r="D307" s="1076"/>
      <c r="E307" s="1076"/>
      <c r="F307" s="1076"/>
      <c r="G307" s="1076"/>
      <c r="H307" s="98"/>
      <c r="I307" s="136"/>
      <c r="J307" s="492"/>
      <c r="K307" s="492"/>
      <c r="L307" s="8"/>
      <c r="M307" s="8"/>
    </row>
    <row r="308" spans="1:13" s="4" customFormat="1" ht="13.5" customHeight="1" thickBot="1">
      <c r="A308" s="856" t="s">
        <v>5</v>
      </c>
      <c r="B308" s="572" t="s">
        <v>5</v>
      </c>
      <c r="C308" s="284" t="s">
        <v>649</v>
      </c>
      <c r="D308" s="246" t="s">
        <v>700</v>
      </c>
      <c r="E308" s="575" t="s">
        <v>153</v>
      </c>
      <c r="F308" s="247" t="s">
        <v>153</v>
      </c>
      <c r="G308" s="823" t="s">
        <v>153</v>
      </c>
      <c r="H308" s="91" t="s">
        <v>153</v>
      </c>
      <c r="I308" s="136"/>
      <c r="J308" s="492"/>
      <c r="K308" s="8"/>
      <c r="L308" s="8"/>
      <c r="M308" s="8"/>
    </row>
    <row r="309" spans="1:13" s="4" customFormat="1" ht="13.5" customHeight="1">
      <c r="A309" s="741" t="s">
        <v>5</v>
      </c>
      <c r="B309" s="560">
        <v>1</v>
      </c>
      <c r="C309" s="285"/>
      <c r="D309" s="216" t="s">
        <v>650</v>
      </c>
      <c r="E309" s="16" t="s">
        <v>153</v>
      </c>
      <c r="F309" s="222" t="s">
        <v>153</v>
      </c>
      <c r="G309" s="713" t="s">
        <v>153</v>
      </c>
      <c r="H309" s="41" t="s">
        <v>153</v>
      </c>
      <c r="I309" s="136"/>
      <c r="J309" s="492"/>
      <c r="K309" s="8"/>
      <c r="L309" s="8"/>
      <c r="M309" s="8"/>
    </row>
    <row r="310" spans="1:13" s="4" customFormat="1" ht="27.75" customHeight="1">
      <c r="A310" s="894">
        <f t="shared" ref="A310:A359" si="66">IF(A309="*","*",MAX(A305:A309)+1)</f>
        <v>823</v>
      </c>
      <c r="B310" s="903" t="s">
        <v>1035</v>
      </c>
      <c r="C310" s="988"/>
      <c r="D310" s="989" t="s">
        <v>1036</v>
      </c>
      <c r="E310" s="217" t="s">
        <v>3</v>
      </c>
      <c r="F310" s="223">
        <v>33</v>
      </c>
      <c r="G310" s="250"/>
      <c r="H310" s="251"/>
      <c r="I310" s="136"/>
      <c r="J310" s="492"/>
      <c r="K310" s="8"/>
      <c r="L310" s="8"/>
      <c r="M310" s="8"/>
    </row>
    <row r="311" spans="1:13" s="4" customFormat="1" ht="13.5" customHeight="1">
      <c r="A311" s="858" t="s">
        <v>5</v>
      </c>
      <c r="B311" s="559">
        <v>2</v>
      </c>
      <c r="C311" s="288"/>
      <c r="D311" s="220" t="s">
        <v>651</v>
      </c>
      <c r="E311" s="19" t="s">
        <v>153</v>
      </c>
      <c r="F311" s="226" t="s">
        <v>153</v>
      </c>
      <c r="G311" s="774" t="s">
        <v>153</v>
      </c>
      <c r="H311" s="40" t="s">
        <v>153</v>
      </c>
      <c r="I311" s="136"/>
      <c r="J311" s="492"/>
      <c r="K311" s="8"/>
      <c r="L311" s="8"/>
      <c r="M311" s="8"/>
    </row>
    <row r="312" spans="1:13" s="4" customFormat="1" ht="42" customHeight="1">
      <c r="A312" s="894">
        <v>827</v>
      </c>
      <c r="B312" s="990" t="s">
        <v>1037</v>
      </c>
      <c r="C312" s="991"/>
      <c r="D312" s="959" t="s">
        <v>1039</v>
      </c>
      <c r="E312" s="963" t="s">
        <v>3</v>
      </c>
      <c r="F312" s="958">
        <v>3</v>
      </c>
      <c r="G312" s="249"/>
      <c r="H312" s="252"/>
      <c r="I312" s="136"/>
      <c r="J312" s="492"/>
      <c r="K312" s="8"/>
      <c r="L312" s="8"/>
      <c r="M312" s="8"/>
    </row>
    <row r="313" spans="1:13" s="4" customFormat="1" ht="40.5" customHeight="1">
      <c r="A313" s="894">
        <f>IF(A312="*","*",MAX(A311:A312)+1)</f>
        <v>828</v>
      </c>
      <c r="B313" s="990" t="s">
        <v>1037</v>
      </c>
      <c r="C313" s="991"/>
      <c r="D313" s="959" t="s">
        <v>1040</v>
      </c>
      <c r="E313" s="963" t="s">
        <v>3</v>
      </c>
      <c r="F313" s="958">
        <v>1</v>
      </c>
      <c r="G313" s="249"/>
      <c r="H313" s="252"/>
      <c r="I313" s="136"/>
      <c r="J313" s="492"/>
      <c r="K313" s="8"/>
      <c r="L313" s="8"/>
      <c r="M313" s="8"/>
    </row>
    <row r="314" spans="1:13" s="4" customFormat="1" ht="41.25" customHeight="1">
      <c r="A314" s="894">
        <f>IF(A313="*","*",MAX(A311:A313)+1)</f>
        <v>829</v>
      </c>
      <c r="B314" s="990" t="s">
        <v>1037</v>
      </c>
      <c r="C314" s="991"/>
      <c r="D314" s="959" t="s">
        <v>1041</v>
      </c>
      <c r="E314" s="963" t="s">
        <v>3</v>
      </c>
      <c r="F314" s="958">
        <v>2</v>
      </c>
      <c r="G314" s="249"/>
      <c r="H314" s="252"/>
      <c r="I314" s="136"/>
      <c r="J314" s="492"/>
      <c r="K314" s="8"/>
      <c r="L314" s="8"/>
      <c r="M314" s="8"/>
    </row>
    <row r="315" spans="1:13" s="4" customFormat="1" ht="40.5" customHeight="1">
      <c r="A315" s="894">
        <f>IF(A314="*","*",MAX(A311:A314)+1)</f>
        <v>830</v>
      </c>
      <c r="B315" s="990" t="s">
        <v>1037</v>
      </c>
      <c r="C315" s="991"/>
      <c r="D315" s="959" t="s">
        <v>1042</v>
      </c>
      <c r="E315" s="963" t="s">
        <v>3</v>
      </c>
      <c r="F315" s="958">
        <v>1</v>
      </c>
      <c r="G315" s="249"/>
      <c r="H315" s="252"/>
      <c r="I315" s="136"/>
      <c r="J315" s="492"/>
      <c r="K315" s="8"/>
      <c r="L315" s="8"/>
      <c r="M315" s="8"/>
    </row>
    <row r="316" spans="1:13" s="4" customFormat="1" ht="13.5" customHeight="1">
      <c r="A316" s="858" t="s">
        <v>5</v>
      </c>
      <c r="B316" s="559">
        <v>3</v>
      </c>
      <c r="C316" s="287"/>
      <c r="D316" s="533" t="s">
        <v>656</v>
      </c>
      <c r="E316" s="19" t="s">
        <v>153</v>
      </c>
      <c r="F316" s="226" t="s">
        <v>153</v>
      </c>
      <c r="G316" s="774" t="s">
        <v>153</v>
      </c>
      <c r="H316" s="40" t="s">
        <v>153</v>
      </c>
      <c r="I316" s="136"/>
      <c r="J316" s="492"/>
      <c r="K316" s="8"/>
      <c r="L316" s="8"/>
      <c r="M316" s="8"/>
    </row>
    <row r="317" spans="1:13" s="4" customFormat="1" ht="13.5" customHeight="1">
      <c r="A317" s="565">
        <v>839</v>
      </c>
      <c r="B317" s="571">
        <v>3.1</v>
      </c>
      <c r="C317" s="287"/>
      <c r="D317" s="218" t="s">
        <v>657</v>
      </c>
      <c r="E317" s="219" t="s">
        <v>204</v>
      </c>
      <c r="F317" s="958">
        <v>7</v>
      </c>
      <c r="G317" s="249"/>
      <c r="H317" s="252"/>
      <c r="I317" s="136"/>
      <c r="J317" s="492"/>
      <c r="K317" s="8"/>
      <c r="L317" s="8"/>
      <c r="M317" s="8"/>
    </row>
    <row r="318" spans="1:13" s="4" customFormat="1" ht="13.5" customHeight="1">
      <c r="A318" s="565">
        <f>IF(A317="*","*",MAX(A316:A317)+1)</f>
        <v>840</v>
      </c>
      <c r="B318" s="571">
        <v>3.2</v>
      </c>
      <c r="C318" s="287"/>
      <c r="D318" s="218" t="s">
        <v>658</v>
      </c>
      <c r="E318" s="219" t="s">
        <v>3</v>
      </c>
      <c r="F318" s="958">
        <v>7</v>
      </c>
      <c r="G318" s="249"/>
      <c r="H318" s="252"/>
      <c r="I318" s="136"/>
      <c r="J318" s="492"/>
      <c r="K318" s="8"/>
      <c r="L318" s="8"/>
      <c r="M318" s="8"/>
    </row>
    <row r="319" spans="1:13" s="4" customFormat="1" ht="13.5" customHeight="1">
      <c r="A319" s="565">
        <f>IF(A318="*","*",MAX(A316:A318)+1)</f>
        <v>841</v>
      </c>
      <c r="B319" s="571">
        <v>3.3</v>
      </c>
      <c r="C319" s="287"/>
      <c r="D319" s="218" t="s">
        <v>659</v>
      </c>
      <c r="E319" s="219" t="s">
        <v>3</v>
      </c>
      <c r="F319" s="958">
        <v>7</v>
      </c>
      <c r="G319" s="249"/>
      <c r="H319" s="252"/>
      <c r="I319" s="136"/>
      <c r="J319" s="492"/>
      <c r="K319" s="8"/>
      <c r="L319" s="8"/>
      <c r="M319" s="8"/>
    </row>
    <row r="320" spans="1:13" s="4" customFormat="1" ht="13.5" customHeight="1">
      <c r="A320" s="565">
        <f>IF(A319="*","*",MAX(A316:A319)+1)</f>
        <v>842</v>
      </c>
      <c r="B320" s="571">
        <v>3.4</v>
      </c>
      <c r="C320" s="287"/>
      <c r="D320" s="218" t="s">
        <v>660</v>
      </c>
      <c r="E320" s="219" t="s">
        <v>3</v>
      </c>
      <c r="F320" s="224">
        <v>17</v>
      </c>
      <c r="G320" s="249"/>
      <c r="H320" s="252"/>
      <c r="I320" s="136"/>
      <c r="J320" s="492"/>
      <c r="K320" s="8"/>
      <c r="L320" s="8"/>
      <c r="M320" s="8"/>
    </row>
    <row r="321" spans="1:13" s="4" customFormat="1" ht="13.5" customHeight="1">
      <c r="A321" s="565">
        <f t="shared" si="66"/>
        <v>843</v>
      </c>
      <c r="B321" s="571">
        <v>3.5</v>
      </c>
      <c r="C321" s="287"/>
      <c r="D321" s="218" t="s">
        <v>661</v>
      </c>
      <c r="E321" s="219" t="s">
        <v>3</v>
      </c>
      <c r="F321" s="224">
        <v>5</v>
      </c>
      <c r="G321" s="249"/>
      <c r="H321" s="252"/>
      <c r="I321" s="136"/>
      <c r="J321" s="492"/>
      <c r="K321" s="8"/>
      <c r="L321" s="8"/>
      <c r="M321" s="8"/>
    </row>
    <row r="322" spans="1:13" s="4" customFormat="1" ht="13.5" customHeight="1">
      <c r="A322" s="565">
        <f t="shared" si="66"/>
        <v>844</v>
      </c>
      <c r="B322" s="571">
        <v>3.6</v>
      </c>
      <c r="C322" s="287"/>
      <c r="D322" s="218" t="s">
        <v>662</v>
      </c>
      <c r="E322" s="219" t="s">
        <v>3</v>
      </c>
      <c r="F322" s="224">
        <v>18</v>
      </c>
      <c r="G322" s="249"/>
      <c r="H322" s="252"/>
      <c r="I322" s="136"/>
      <c r="J322" s="492"/>
      <c r="K322" s="8"/>
      <c r="L322" s="8"/>
      <c r="M322" s="8"/>
    </row>
    <row r="323" spans="1:13" s="4" customFormat="1" ht="13.5" customHeight="1">
      <c r="A323" s="565">
        <f t="shared" si="66"/>
        <v>845</v>
      </c>
      <c r="B323" s="571">
        <v>3.7</v>
      </c>
      <c r="C323" s="287"/>
      <c r="D323" s="218" t="s">
        <v>663</v>
      </c>
      <c r="E323" s="219" t="s">
        <v>3</v>
      </c>
      <c r="F323" s="224">
        <v>18</v>
      </c>
      <c r="G323" s="249"/>
      <c r="H323" s="252"/>
      <c r="I323" s="136"/>
      <c r="J323" s="492"/>
      <c r="K323" s="8"/>
      <c r="L323" s="8"/>
      <c r="M323" s="8"/>
    </row>
    <row r="324" spans="1:13" s="4" customFormat="1" ht="13.5" customHeight="1">
      <c r="A324" s="565">
        <f t="shared" si="66"/>
        <v>846</v>
      </c>
      <c r="B324" s="571">
        <v>3.8</v>
      </c>
      <c r="C324" s="287"/>
      <c r="D324" s="218" t="s">
        <v>664</v>
      </c>
      <c r="E324" s="219" t="s">
        <v>3</v>
      </c>
      <c r="F324" s="224">
        <v>6</v>
      </c>
      <c r="G324" s="249"/>
      <c r="H324" s="252"/>
      <c r="I324" s="136"/>
      <c r="J324" s="492"/>
      <c r="K324" s="8"/>
      <c r="L324" s="8"/>
      <c r="M324" s="8"/>
    </row>
    <row r="325" spans="1:13" s="491" customFormat="1" ht="13.5" customHeight="1">
      <c r="A325" s="894" t="s">
        <v>1019</v>
      </c>
      <c r="B325" s="903">
        <v>3.9</v>
      </c>
      <c r="C325" s="287"/>
      <c r="D325" s="956" t="s">
        <v>1020</v>
      </c>
      <c r="E325" s="957" t="s">
        <v>3</v>
      </c>
      <c r="F325" s="958">
        <v>5</v>
      </c>
      <c r="G325" s="955"/>
      <c r="H325" s="252"/>
      <c r="I325" s="509"/>
      <c r="J325" s="492"/>
      <c r="K325" s="8"/>
      <c r="L325" s="8"/>
      <c r="M325" s="8"/>
    </row>
    <row r="326" spans="1:13" s="4" customFormat="1" ht="13.5" customHeight="1">
      <c r="A326" s="565">
        <f>IF(A324="*","*",MAX(A320:A324)+1)</f>
        <v>847</v>
      </c>
      <c r="B326" s="902">
        <v>3.1</v>
      </c>
      <c r="C326" s="287"/>
      <c r="D326" s="218" t="s">
        <v>665</v>
      </c>
      <c r="E326" s="219" t="s">
        <v>204</v>
      </c>
      <c r="F326" s="224">
        <v>64</v>
      </c>
      <c r="G326" s="249"/>
      <c r="H326" s="252"/>
      <c r="I326" s="136"/>
      <c r="J326" s="492"/>
      <c r="K326" s="8"/>
      <c r="L326" s="8"/>
      <c r="M326" s="8"/>
    </row>
    <row r="327" spans="1:13" s="4" customFormat="1" ht="13.5" customHeight="1">
      <c r="A327" s="565">
        <f>IF(A326="*","*",MAX(A321:A326)+1)</f>
        <v>848</v>
      </c>
      <c r="B327" s="902">
        <v>3.11</v>
      </c>
      <c r="C327" s="287"/>
      <c r="D327" s="218" t="s">
        <v>666</v>
      </c>
      <c r="E327" s="219" t="s">
        <v>3</v>
      </c>
      <c r="F327" s="224">
        <v>26</v>
      </c>
      <c r="G327" s="249"/>
      <c r="H327" s="252"/>
      <c r="I327" s="136"/>
      <c r="J327" s="492"/>
      <c r="K327" s="8"/>
      <c r="L327" s="8"/>
      <c r="M327" s="8"/>
    </row>
    <row r="328" spans="1:13" s="4" customFormat="1" ht="13.5" customHeight="1">
      <c r="A328" s="858" t="s">
        <v>5</v>
      </c>
      <c r="B328" s="559">
        <v>4</v>
      </c>
      <c r="C328" s="287"/>
      <c r="D328" s="533" t="s">
        <v>667</v>
      </c>
      <c r="E328" s="19" t="s">
        <v>153</v>
      </c>
      <c r="F328" s="226" t="s">
        <v>153</v>
      </c>
      <c r="G328" s="774" t="s">
        <v>153</v>
      </c>
      <c r="H328" s="40" t="s">
        <v>153</v>
      </c>
      <c r="I328" s="136"/>
      <c r="J328" s="492"/>
      <c r="K328" s="8"/>
      <c r="L328" s="8"/>
      <c r="M328" s="8"/>
    </row>
    <row r="329" spans="1:13" s="4" customFormat="1" ht="13.5" customHeight="1">
      <c r="A329" s="565">
        <f>IF(A328="*","*",MAX(A323:A328)+1)</f>
        <v>849</v>
      </c>
      <c r="B329" s="571">
        <v>4.0999999999999996</v>
      </c>
      <c r="C329" s="287"/>
      <c r="D329" s="218" t="s">
        <v>668</v>
      </c>
      <c r="E329" s="219" t="s">
        <v>3</v>
      </c>
      <c r="F329" s="224">
        <v>1</v>
      </c>
      <c r="G329" s="249"/>
      <c r="H329" s="252"/>
      <c r="I329" s="136"/>
      <c r="J329" s="492"/>
      <c r="K329" s="8"/>
      <c r="L329" s="8"/>
      <c r="M329" s="8"/>
    </row>
    <row r="330" spans="1:13" s="4" customFormat="1" ht="13.5" customHeight="1">
      <c r="A330" s="565">
        <f>IF(A329="*","*",MAX(A324:A329)+1)</f>
        <v>850</v>
      </c>
      <c r="B330" s="571">
        <f>B329+0.1</f>
        <v>4.1999999999999993</v>
      </c>
      <c r="C330" s="287"/>
      <c r="D330" s="218" t="s">
        <v>669</v>
      </c>
      <c r="E330" s="219" t="s">
        <v>3</v>
      </c>
      <c r="F330" s="224">
        <v>1</v>
      </c>
      <c r="G330" s="249"/>
      <c r="H330" s="252"/>
      <c r="I330" s="136"/>
      <c r="J330" s="492"/>
      <c r="K330" s="8"/>
      <c r="L330" s="8"/>
      <c r="M330" s="8"/>
    </row>
    <row r="331" spans="1:13" s="4" customFormat="1" ht="13.5" customHeight="1">
      <c r="A331" s="565">
        <f t="shared" si="66"/>
        <v>851</v>
      </c>
      <c r="B331" s="571">
        <f>B330+0.1</f>
        <v>4.2999999999999989</v>
      </c>
      <c r="C331" s="287"/>
      <c r="D331" s="218" t="s">
        <v>670</v>
      </c>
      <c r="E331" s="219" t="s">
        <v>10</v>
      </c>
      <c r="F331" s="224">
        <v>3</v>
      </c>
      <c r="G331" s="249"/>
      <c r="H331" s="252"/>
      <c r="I331" s="136"/>
      <c r="J331" s="492"/>
      <c r="K331" s="8"/>
      <c r="L331" s="8"/>
      <c r="M331" s="8"/>
    </row>
    <row r="332" spans="1:13" s="4" customFormat="1" ht="13.5" customHeight="1">
      <c r="A332" s="565">
        <f t="shared" si="66"/>
        <v>852</v>
      </c>
      <c r="B332" s="571">
        <f t="shared" ref="B332:B337" si="67">B331+0.1</f>
        <v>4.3999999999999986</v>
      </c>
      <c r="C332" s="287"/>
      <c r="D332" s="218" t="s">
        <v>671</v>
      </c>
      <c r="E332" s="219" t="s">
        <v>204</v>
      </c>
      <c r="F332" s="224">
        <v>1</v>
      </c>
      <c r="G332" s="249"/>
      <c r="H332" s="252"/>
      <c r="I332" s="136"/>
      <c r="J332" s="492"/>
      <c r="K332" s="8"/>
      <c r="L332" s="8"/>
      <c r="M332" s="8"/>
    </row>
    <row r="333" spans="1:13" s="4" customFormat="1" ht="13.5" customHeight="1">
      <c r="A333" s="565">
        <f t="shared" si="66"/>
        <v>853</v>
      </c>
      <c r="B333" s="571">
        <f t="shared" si="67"/>
        <v>4.4999999999999982</v>
      </c>
      <c r="C333" s="287"/>
      <c r="D333" s="218" t="s">
        <v>672</v>
      </c>
      <c r="E333" s="219" t="s">
        <v>673</v>
      </c>
      <c r="F333" s="224">
        <v>7</v>
      </c>
      <c r="G333" s="249"/>
      <c r="H333" s="252"/>
      <c r="I333" s="136"/>
      <c r="J333" s="492"/>
      <c r="K333" s="8"/>
      <c r="L333" s="8"/>
      <c r="M333" s="8"/>
    </row>
    <row r="334" spans="1:13" s="4" customFormat="1" ht="26.25" customHeight="1">
      <c r="A334" s="565">
        <f t="shared" si="66"/>
        <v>854</v>
      </c>
      <c r="B334" s="571">
        <f t="shared" si="67"/>
        <v>4.5999999999999979</v>
      </c>
      <c r="C334" s="328"/>
      <c r="D334" s="218" t="s">
        <v>674</v>
      </c>
      <c r="E334" s="221" t="s">
        <v>675</v>
      </c>
      <c r="F334" s="224">
        <v>1</v>
      </c>
      <c r="G334" s="249"/>
      <c r="H334" s="252"/>
      <c r="I334" s="136"/>
      <c r="J334" s="492"/>
      <c r="K334" s="8"/>
      <c r="L334" s="8"/>
      <c r="M334" s="8"/>
    </row>
    <row r="335" spans="1:13" s="4" customFormat="1" ht="13.5" customHeight="1">
      <c r="A335" s="565">
        <f t="shared" si="66"/>
        <v>855</v>
      </c>
      <c r="B335" s="571">
        <f t="shared" si="67"/>
        <v>4.6999999999999975</v>
      </c>
      <c r="C335" s="287"/>
      <c r="D335" s="218" t="s">
        <v>640</v>
      </c>
      <c r="E335" s="219" t="s">
        <v>3</v>
      </c>
      <c r="F335" s="224">
        <v>2</v>
      </c>
      <c r="G335" s="249"/>
      <c r="H335" s="252"/>
      <c r="I335" s="136"/>
      <c r="J335" s="492"/>
      <c r="K335" s="8"/>
      <c r="L335" s="8"/>
      <c r="M335" s="8"/>
    </row>
    <row r="336" spans="1:13" s="4" customFormat="1" ht="13.5" customHeight="1">
      <c r="A336" s="565">
        <f t="shared" si="66"/>
        <v>856</v>
      </c>
      <c r="B336" s="571">
        <f t="shared" si="67"/>
        <v>4.7999999999999972</v>
      </c>
      <c r="C336" s="287"/>
      <c r="D336" s="218" t="s">
        <v>676</v>
      </c>
      <c r="E336" s="219" t="s">
        <v>677</v>
      </c>
      <c r="F336" s="224">
        <v>2</v>
      </c>
      <c r="G336" s="249"/>
      <c r="H336" s="252"/>
      <c r="I336" s="136"/>
      <c r="J336" s="492"/>
      <c r="K336" s="8"/>
      <c r="L336" s="8"/>
      <c r="M336" s="8"/>
    </row>
    <row r="337" spans="1:13" s="4" customFormat="1" ht="13.5" customHeight="1">
      <c r="A337" s="565">
        <f t="shared" si="66"/>
        <v>857</v>
      </c>
      <c r="B337" s="571">
        <f t="shared" si="67"/>
        <v>4.8999999999999968</v>
      </c>
      <c r="C337" s="287"/>
      <c r="D337" s="218" t="s">
        <v>652</v>
      </c>
      <c r="E337" s="219" t="s">
        <v>204</v>
      </c>
      <c r="F337" s="224">
        <v>1</v>
      </c>
      <c r="G337" s="249"/>
      <c r="H337" s="252"/>
      <c r="I337" s="136"/>
      <c r="J337" s="492"/>
      <c r="K337" s="8"/>
      <c r="L337" s="8"/>
      <c r="M337" s="8"/>
    </row>
    <row r="338" spans="1:13" s="4" customFormat="1" ht="13.5" customHeight="1">
      <c r="A338" s="565">
        <f t="shared" si="66"/>
        <v>858</v>
      </c>
      <c r="B338" s="570">
        <v>4.0999999999999996</v>
      </c>
      <c r="C338" s="287"/>
      <c r="D338" s="218" t="s">
        <v>653</v>
      </c>
      <c r="E338" s="219" t="s">
        <v>2</v>
      </c>
      <c r="F338" s="224">
        <v>9</v>
      </c>
      <c r="G338" s="249"/>
      <c r="H338" s="252"/>
      <c r="I338" s="136"/>
      <c r="J338" s="492"/>
      <c r="K338" s="8"/>
      <c r="L338" s="8"/>
      <c r="M338" s="8"/>
    </row>
    <row r="339" spans="1:13" s="4" customFormat="1" ht="13.5" customHeight="1">
      <c r="A339" s="565">
        <f t="shared" si="66"/>
        <v>859</v>
      </c>
      <c r="B339" s="571">
        <v>4.1100000000000003</v>
      </c>
      <c r="C339" s="287"/>
      <c r="D339" s="218" t="s">
        <v>654</v>
      </c>
      <c r="E339" s="219" t="s">
        <v>2</v>
      </c>
      <c r="F339" s="224">
        <v>10</v>
      </c>
      <c r="G339" s="249"/>
      <c r="H339" s="252"/>
      <c r="I339" s="136"/>
      <c r="J339" s="492"/>
      <c r="K339" s="8"/>
      <c r="L339" s="8"/>
      <c r="M339" s="8"/>
    </row>
    <row r="340" spans="1:13" s="4" customFormat="1" ht="13.5" customHeight="1">
      <c r="A340" s="565">
        <f t="shared" si="66"/>
        <v>860</v>
      </c>
      <c r="B340" s="571">
        <v>4.12</v>
      </c>
      <c r="C340" s="287"/>
      <c r="D340" s="218" t="s">
        <v>655</v>
      </c>
      <c r="E340" s="219" t="s">
        <v>3</v>
      </c>
      <c r="F340" s="224">
        <v>2</v>
      </c>
      <c r="G340" s="249"/>
      <c r="H340" s="252"/>
      <c r="I340" s="136"/>
      <c r="J340" s="492"/>
      <c r="K340" s="8"/>
      <c r="L340" s="8"/>
      <c r="M340" s="8"/>
    </row>
    <row r="341" spans="1:13" s="4" customFormat="1" ht="13.5" customHeight="1">
      <c r="A341" s="565">
        <f t="shared" si="66"/>
        <v>861</v>
      </c>
      <c r="B341" s="571">
        <v>4.13</v>
      </c>
      <c r="C341" s="287"/>
      <c r="D341" s="218" t="s">
        <v>638</v>
      </c>
      <c r="E341" s="219" t="s">
        <v>3</v>
      </c>
      <c r="F341" s="224">
        <v>1</v>
      </c>
      <c r="G341" s="249"/>
      <c r="H341" s="252"/>
      <c r="I341" s="136"/>
      <c r="J341" s="492"/>
      <c r="K341" s="8"/>
      <c r="L341" s="8"/>
      <c r="M341" s="8"/>
    </row>
    <row r="342" spans="1:13" s="4" customFormat="1" ht="13.5" customHeight="1">
      <c r="A342" s="858" t="s">
        <v>5</v>
      </c>
      <c r="B342" s="571">
        <v>5</v>
      </c>
      <c r="C342" s="287"/>
      <c r="D342" s="533" t="s">
        <v>678</v>
      </c>
      <c r="E342" s="19" t="s">
        <v>153</v>
      </c>
      <c r="F342" s="226" t="s">
        <v>153</v>
      </c>
      <c r="G342" s="774" t="s">
        <v>153</v>
      </c>
      <c r="H342" s="40" t="s">
        <v>153</v>
      </c>
      <c r="I342" s="136"/>
      <c r="J342" s="492"/>
      <c r="K342" s="8"/>
      <c r="L342" s="8"/>
      <c r="M342" s="8"/>
    </row>
    <row r="343" spans="1:13" s="4" customFormat="1" ht="13.5" customHeight="1">
      <c r="A343" s="565">
        <f t="shared" si="66"/>
        <v>862</v>
      </c>
      <c r="B343" s="571">
        <v>5.0999999999999996</v>
      </c>
      <c r="C343" s="287"/>
      <c r="D343" s="218" t="s">
        <v>679</v>
      </c>
      <c r="E343" s="219" t="s">
        <v>3</v>
      </c>
      <c r="F343" s="958">
        <v>17</v>
      </c>
      <c r="G343" s="249"/>
      <c r="H343" s="252"/>
      <c r="I343" s="136"/>
      <c r="J343" s="492"/>
      <c r="K343" s="8"/>
      <c r="L343" s="8"/>
      <c r="M343" s="8"/>
    </row>
    <row r="344" spans="1:13" s="4" customFormat="1" ht="13.5" customHeight="1">
      <c r="A344" s="565">
        <f t="shared" si="66"/>
        <v>863</v>
      </c>
      <c r="B344" s="571">
        <v>5.2</v>
      </c>
      <c r="C344" s="287"/>
      <c r="D344" s="959" t="s">
        <v>1021</v>
      </c>
      <c r="E344" s="219" t="s">
        <v>3</v>
      </c>
      <c r="F344" s="958">
        <v>17</v>
      </c>
      <c r="G344" s="249"/>
      <c r="H344" s="252"/>
      <c r="I344" s="136"/>
      <c r="J344" s="492"/>
      <c r="K344" s="8"/>
      <c r="L344" s="8"/>
      <c r="M344" s="8"/>
    </row>
    <row r="345" spans="1:13" s="4" customFormat="1" ht="13.5" customHeight="1">
      <c r="A345" s="858" t="s">
        <v>5</v>
      </c>
      <c r="B345" s="559">
        <v>6</v>
      </c>
      <c r="C345" s="287"/>
      <c r="D345" s="220" t="s">
        <v>680</v>
      </c>
      <c r="E345" s="534" t="s">
        <v>153</v>
      </c>
      <c r="F345" s="606" t="s">
        <v>153</v>
      </c>
      <c r="G345" s="607" t="s">
        <v>153</v>
      </c>
      <c r="H345" s="608" t="s">
        <v>153</v>
      </c>
      <c r="I345" s="136"/>
      <c r="J345" s="492"/>
      <c r="K345" s="8"/>
      <c r="L345" s="8"/>
      <c r="M345" s="8"/>
    </row>
    <row r="346" spans="1:13" s="4" customFormat="1" ht="13.5" customHeight="1">
      <c r="A346" s="565">
        <f t="shared" si="66"/>
        <v>864</v>
      </c>
      <c r="B346" s="571">
        <v>6.1</v>
      </c>
      <c r="C346" s="287"/>
      <c r="D346" s="218" t="s">
        <v>681</v>
      </c>
      <c r="E346" s="219" t="s">
        <v>2</v>
      </c>
      <c r="F346" s="224">
        <f>1+8</f>
        <v>9</v>
      </c>
      <c r="G346" s="249"/>
      <c r="H346" s="252"/>
      <c r="I346" s="136"/>
      <c r="J346" s="492"/>
      <c r="K346" s="8"/>
      <c r="L346" s="8"/>
      <c r="M346" s="8"/>
    </row>
    <row r="347" spans="1:13" s="4" customFormat="1" ht="13.5" customHeight="1">
      <c r="A347" s="565">
        <f t="shared" si="66"/>
        <v>865</v>
      </c>
      <c r="B347" s="571">
        <v>6.2</v>
      </c>
      <c r="C347" s="287"/>
      <c r="D347" s="218" t="s">
        <v>682</v>
      </c>
      <c r="E347" s="219" t="s">
        <v>2</v>
      </c>
      <c r="F347" s="224">
        <v>533</v>
      </c>
      <c r="G347" s="249"/>
      <c r="H347" s="252"/>
      <c r="I347" s="136"/>
      <c r="J347" s="492"/>
      <c r="K347" s="8"/>
      <c r="L347" s="8"/>
      <c r="M347" s="8"/>
    </row>
    <row r="348" spans="1:13" s="4" customFormat="1" ht="13.5" customHeight="1">
      <c r="A348" s="565">
        <f t="shared" si="66"/>
        <v>866</v>
      </c>
      <c r="B348" s="571">
        <v>6.3</v>
      </c>
      <c r="C348" s="287"/>
      <c r="D348" s="218" t="s">
        <v>683</v>
      </c>
      <c r="E348" s="219" t="s">
        <v>2</v>
      </c>
      <c r="F348" s="224">
        <v>72</v>
      </c>
      <c r="G348" s="249"/>
      <c r="H348" s="252"/>
      <c r="I348" s="136"/>
      <c r="J348" s="492"/>
      <c r="K348" s="8"/>
      <c r="L348" s="8"/>
      <c r="M348" s="8"/>
    </row>
    <row r="349" spans="1:13" s="4" customFormat="1" ht="13.5" customHeight="1">
      <c r="A349" s="565">
        <f t="shared" si="66"/>
        <v>867</v>
      </c>
      <c r="B349" s="571">
        <v>6.4</v>
      </c>
      <c r="C349" s="287"/>
      <c r="D349" s="218" t="s">
        <v>684</v>
      </c>
      <c r="E349" s="219" t="s">
        <v>2</v>
      </c>
      <c r="F349" s="224">
        <v>190</v>
      </c>
      <c r="G349" s="249"/>
      <c r="H349" s="252"/>
      <c r="I349" s="136"/>
      <c r="J349" s="492"/>
      <c r="K349" s="8"/>
      <c r="L349" s="8"/>
      <c r="M349" s="8"/>
    </row>
    <row r="350" spans="1:13" s="4" customFormat="1" ht="13.5" customHeight="1">
      <c r="A350" s="565">
        <f t="shared" si="66"/>
        <v>868</v>
      </c>
      <c r="B350" s="571">
        <v>6.5</v>
      </c>
      <c r="C350" s="287"/>
      <c r="D350" s="218" t="s">
        <v>274</v>
      </c>
      <c r="E350" s="219" t="s">
        <v>3</v>
      </c>
      <c r="F350" s="958">
        <v>2</v>
      </c>
      <c r="G350" s="249"/>
      <c r="H350" s="252"/>
      <c r="I350" s="136"/>
      <c r="J350" s="492"/>
      <c r="K350" s="8"/>
      <c r="L350" s="8"/>
      <c r="M350" s="8"/>
    </row>
    <row r="351" spans="1:13" s="4" customFormat="1" ht="13.5" customHeight="1">
      <c r="A351" s="565">
        <f t="shared" si="66"/>
        <v>869</v>
      </c>
      <c r="B351" s="571">
        <v>6.6</v>
      </c>
      <c r="C351" s="287"/>
      <c r="D351" s="218" t="s">
        <v>283</v>
      </c>
      <c r="E351" s="219" t="s">
        <v>3</v>
      </c>
      <c r="F351" s="958">
        <v>30</v>
      </c>
      <c r="G351" s="249"/>
      <c r="H351" s="252"/>
      <c r="I351" s="136"/>
      <c r="J351" s="492"/>
      <c r="K351" s="8"/>
      <c r="L351" s="8"/>
      <c r="M351" s="8"/>
    </row>
    <row r="352" spans="1:13" s="4" customFormat="1" ht="13.5" customHeight="1">
      <c r="A352" s="565">
        <v>871</v>
      </c>
      <c r="B352" s="571">
        <v>6.8</v>
      </c>
      <c r="C352" s="287"/>
      <c r="D352" s="218" t="s">
        <v>685</v>
      </c>
      <c r="E352" s="219" t="s">
        <v>3</v>
      </c>
      <c r="F352" s="958">
        <v>17</v>
      </c>
      <c r="G352" s="249"/>
      <c r="H352" s="252"/>
      <c r="I352" s="136"/>
      <c r="J352" s="492"/>
      <c r="K352" s="8"/>
      <c r="L352" s="8"/>
      <c r="M352" s="8"/>
    </row>
    <row r="353" spans="1:13" s="4" customFormat="1" ht="13.5" customHeight="1">
      <c r="A353" s="565">
        <f>IF(A352="*","*",MAX(A349:A352)+1)</f>
        <v>872</v>
      </c>
      <c r="B353" s="571">
        <v>6.9</v>
      </c>
      <c r="C353" s="287"/>
      <c r="D353" s="218" t="s">
        <v>686</v>
      </c>
      <c r="E353" s="219" t="s">
        <v>3</v>
      </c>
      <c r="F353" s="224">
        <v>4</v>
      </c>
      <c r="G353" s="249"/>
      <c r="H353" s="252"/>
      <c r="I353" s="136"/>
      <c r="J353" s="492"/>
      <c r="K353" s="8"/>
      <c r="L353" s="8"/>
      <c r="M353" s="8"/>
    </row>
    <row r="354" spans="1:13" s="4" customFormat="1" ht="13.5" customHeight="1">
      <c r="A354" s="565">
        <f>IF(A353="*","*",MAX(A350:A353)+1)</f>
        <v>873</v>
      </c>
      <c r="B354" s="571">
        <v>6.1</v>
      </c>
      <c r="C354" s="287"/>
      <c r="D354" s="218" t="s">
        <v>687</v>
      </c>
      <c r="E354" s="584" t="s">
        <v>2</v>
      </c>
      <c r="F354" s="225">
        <v>49</v>
      </c>
      <c r="G354" s="253"/>
      <c r="H354" s="254"/>
      <c r="I354" s="136"/>
      <c r="J354" s="492"/>
      <c r="K354" s="8"/>
      <c r="L354" s="8"/>
      <c r="M354" s="8"/>
    </row>
    <row r="355" spans="1:13" s="4" customFormat="1" ht="13.5" customHeight="1">
      <c r="A355" s="858" t="s">
        <v>5</v>
      </c>
      <c r="B355" s="559">
        <v>7</v>
      </c>
      <c r="C355" s="287"/>
      <c r="D355" s="533" t="s">
        <v>688</v>
      </c>
      <c r="E355" s="19" t="s">
        <v>153</v>
      </c>
      <c r="F355" s="226" t="s">
        <v>153</v>
      </c>
      <c r="G355" s="774" t="s">
        <v>153</v>
      </c>
      <c r="H355" s="40" t="s">
        <v>153</v>
      </c>
      <c r="I355" s="136"/>
      <c r="J355" s="492"/>
      <c r="K355" s="8"/>
      <c r="L355" s="8"/>
      <c r="M355" s="8"/>
    </row>
    <row r="356" spans="1:13" s="4" customFormat="1" ht="13.5" customHeight="1">
      <c r="A356" s="565">
        <f>IF(A355="*","*",MAX(A352:A355)+1)</f>
        <v>874</v>
      </c>
      <c r="B356" s="571">
        <v>7.1</v>
      </c>
      <c r="C356" s="287"/>
      <c r="D356" s="218" t="s">
        <v>689</v>
      </c>
      <c r="E356" s="219" t="s">
        <v>2</v>
      </c>
      <c r="F356" s="224">
        <v>8127</v>
      </c>
      <c r="G356" s="249"/>
      <c r="H356" s="252"/>
      <c r="I356" s="136"/>
      <c r="J356" s="492"/>
      <c r="K356" s="8"/>
      <c r="L356" s="8"/>
      <c r="M356" s="8"/>
    </row>
    <row r="357" spans="1:13" s="4" customFormat="1" ht="13.5" customHeight="1">
      <c r="A357" s="565">
        <f t="shared" si="66"/>
        <v>875</v>
      </c>
      <c r="B357" s="571">
        <v>7.2</v>
      </c>
      <c r="C357" s="287"/>
      <c r="D357" s="218" t="s">
        <v>690</v>
      </c>
      <c r="E357" s="219" t="s">
        <v>2</v>
      </c>
      <c r="F357" s="224">
        <v>2152</v>
      </c>
      <c r="G357" s="249"/>
      <c r="H357" s="252"/>
      <c r="I357" s="136"/>
      <c r="J357" s="492"/>
      <c r="K357" s="8"/>
      <c r="L357" s="8"/>
      <c r="M357" s="8"/>
    </row>
    <row r="358" spans="1:13" s="4" customFormat="1" ht="13.5" customHeight="1">
      <c r="A358" s="565">
        <f t="shared" si="66"/>
        <v>876</v>
      </c>
      <c r="B358" s="571">
        <v>7.3</v>
      </c>
      <c r="C358" s="287"/>
      <c r="D358" s="218" t="s">
        <v>691</v>
      </c>
      <c r="E358" s="219" t="s">
        <v>2</v>
      </c>
      <c r="F358" s="224">
        <v>4570</v>
      </c>
      <c r="G358" s="249"/>
      <c r="H358" s="252"/>
      <c r="I358" s="136"/>
      <c r="J358" s="492"/>
      <c r="K358" s="8"/>
      <c r="L358" s="8"/>
      <c r="M358" s="8"/>
    </row>
    <row r="359" spans="1:13" s="4" customFormat="1" ht="13.5" customHeight="1">
      <c r="A359" s="565">
        <f t="shared" si="66"/>
        <v>877</v>
      </c>
      <c r="B359" s="571">
        <v>7.4</v>
      </c>
      <c r="C359" s="287"/>
      <c r="D359" s="218" t="s">
        <v>692</v>
      </c>
      <c r="E359" s="219" t="s">
        <v>2</v>
      </c>
      <c r="F359" s="224">
        <v>4408</v>
      </c>
      <c r="G359" s="249"/>
      <c r="H359" s="252"/>
      <c r="I359" s="136"/>
      <c r="J359" s="492"/>
      <c r="K359" s="8"/>
      <c r="L359" s="8"/>
      <c r="M359" s="8"/>
    </row>
    <row r="360" spans="1:13" s="491" customFormat="1" ht="13.5" customHeight="1">
      <c r="A360" s="894" t="s">
        <v>1022</v>
      </c>
      <c r="B360" s="903">
        <v>7.5</v>
      </c>
      <c r="C360" s="287"/>
      <c r="D360" s="960" t="s">
        <v>1027</v>
      </c>
      <c r="E360" s="961" t="s">
        <v>3</v>
      </c>
      <c r="F360" s="962">
        <v>1</v>
      </c>
      <c r="G360" s="955"/>
      <c r="H360" s="252"/>
      <c r="I360" s="509"/>
      <c r="J360" s="492"/>
      <c r="K360" s="8"/>
      <c r="L360" s="8"/>
      <c r="M360" s="8"/>
    </row>
    <row r="361" spans="1:13" s="4" customFormat="1" ht="13.5" customHeight="1">
      <c r="A361" s="565">
        <f>IF(A359="*","*",MAX(A355:A359)+1)</f>
        <v>878</v>
      </c>
      <c r="B361" s="903">
        <v>7.6</v>
      </c>
      <c r="C361" s="287"/>
      <c r="D361" s="218" t="s">
        <v>693</v>
      </c>
      <c r="E361" s="219" t="s">
        <v>2</v>
      </c>
      <c r="F361" s="224">
        <v>7</v>
      </c>
      <c r="G361" s="249"/>
      <c r="H361" s="252"/>
      <c r="I361" s="136"/>
      <c r="J361" s="492"/>
      <c r="K361" s="8"/>
      <c r="L361" s="8"/>
      <c r="M361" s="8"/>
    </row>
    <row r="362" spans="1:13" s="4" customFormat="1" ht="13.5" customHeight="1">
      <c r="A362" s="565">
        <f>IF(A361="*","*",MAX(A356:A361)+1)</f>
        <v>879</v>
      </c>
      <c r="B362" s="903">
        <v>7.7</v>
      </c>
      <c r="C362" s="287"/>
      <c r="D362" s="218" t="s">
        <v>694</v>
      </c>
      <c r="E362" s="219" t="s">
        <v>2</v>
      </c>
      <c r="F362" s="224">
        <v>123</v>
      </c>
      <c r="G362" s="249"/>
      <c r="H362" s="252"/>
      <c r="I362" s="136"/>
      <c r="J362" s="492"/>
      <c r="K362" s="8"/>
      <c r="L362" s="8"/>
      <c r="M362" s="8"/>
    </row>
    <row r="363" spans="1:13" s="4" customFormat="1" ht="13.5" customHeight="1">
      <c r="A363" s="565">
        <f>IF(A362="*","*",MAX(A357:A362)+1)</f>
        <v>880</v>
      </c>
      <c r="B363" s="903">
        <v>7.8</v>
      </c>
      <c r="C363" s="287"/>
      <c r="D363" s="218" t="s">
        <v>695</v>
      </c>
      <c r="E363" s="219" t="s">
        <v>2</v>
      </c>
      <c r="F363" s="224">
        <v>192</v>
      </c>
      <c r="G363" s="249"/>
      <c r="H363" s="252"/>
      <c r="I363" s="136"/>
      <c r="J363" s="492"/>
      <c r="K363" s="8"/>
      <c r="L363" s="8"/>
      <c r="M363" s="8"/>
    </row>
    <row r="364" spans="1:13" s="4" customFormat="1" ht="13.5" customHeight="1">
      <c r="A364" s="565">
        <f t="shared" ref="A364" si="68">IF(A363="*","*",MAX(A358:A363)+1)</f>
        <v>881</v>
      </c>
      <c r="B364" s="903">
        <v>7.9</v>
      </c>
      <c r="C364" s="287"/>
      <c r="D364" s="218" t="s">
        <v>696</v>
      </c>
      <c r="E364" s="219" t="s">
        <v>197</v>
      </c>
      <c r="F364" s="224">
        <v>1</v>
      </c>
      <c r="G364" s="249"/>
      <c r="H364" s="252"/>
      <c r="I364" s="136"/>
      <c r="J364" s="492"/>
      <c r="K364" s="8"/>
      <c r="L364" s="8"/>
      <c r="M364" s="8"/>
    </row>
    <row r="365" spans="1:13" s="4" customFormat="1" ht="13.5" customHeight="1">
      <c r="A365" s="858" t="s">
        <v>5</v>
      </c>
      <c r="B365" s="571">
        <v>8</v>
      </c>
      <c r="C365" s="287"/>
      <c r="D365" s="533" t="s">
        <v>697</v>
      </c>
      <c r="E365" s="19" t="s">
        <v>153</v>
      </c>
      <c r="F365" s="226" t="s">
        <v>153</v>
      </c>
      <c r="G365" s="774" t="s">
        <v>153</v>
      </c>
      <c r="H365" s="40" t="s">
        <v>153</v>
      </c>
      <c r="I365" s="136"/>
      <c r="J365" s="492"/>
      <c r="K365" s="8"/>
      <c r="L365" s="8"/>
      <c r="M365" s="8"/>
    </row>
    <row r="366" spans="1:13" s="4" customFormat="1" ht="13.5" customHeight="1">
      <c r="A366" s="565">
        <f t="shared" ref="A366" si="69">IF(A365="*","*",MAX(A361:A365)+1)</f>
        <v>882</v>
      </c>
      <c r="B366" s="571">
        <v>8.1</v>
      </c>
      <c r="C366" s="287"/>
      <c r="D366" s="960" t="s">
        <v>1030</v>
      </c>
      <c r="E366" s="963" t="s">
        <v>204</v>
      </c>
      <c r="F366" s="958">
        <v>22</v>
      </c>
      <c r="G366" s="249"/>
      <c r="H366" s="252"/>
      <c r="I366" s="136"/>
      <c r="J366" s="492"/>
      <c r="K366" s="8"/>
      <c r="L366" s="8"/>
      <c r="M366" s="8"/>
    </row>
    <row r="367" spans="1:13" s="491" customFormat="1" ht="13.5" customHeight="1">
      <c r="A367" s="894" t="s">
        <v>1023</v>
      </c>
      <c r="B367" s="903">
        <v>8.1999999999999993</v>
      </c>
      <c r="C367" s="287"/>
      <c r="D367" s="960" t="s">
        <v>1031</v>
      </c>
      <c r="E367" s="957" t="s">
        <v>204</v>
      </c>
      <c r="F367" s="958">
        <v>26</v>
      </c>
      <c r="G367" s="955"/>
      <c r="H367" s="252"/>
      <c r="I367" s="509"/>
      <c r="J367" s="492"/>
      <c r="K367" s="8"/>
      <c r="L367" s="8"/>
      <c r="M367" s="8"/>
    </row>
    <row r="368" spans="1:13" s="491" customFormat="1" ht="13.5" customHeight="1">
      <c r="A368" s="894" t="s">
        <v>1024</v>
      </c>
      <c r="B368" s="903">
        <v>8.3000000000000007</v>
      </c>
      <c r="C368" s="287"/>
      <c r="D368" s="960" t="s">
        <v>1032</v>
      </c>
      <c r="E368" s="957" t="s">
        <v>204</v>
      </c>
      <c r="F368" s="958">
        <v>13</v>
      </c>
      <c r="G368" s="955"/>
      <c r="H368" s="252"/>
      <c r="I368" s="509"/>
      <c r="J368" s="492"/>
      <c r="K368" s="8"/>
      <c r="L368" s="8"/>
      <c r="M368" s="8"/>
    </row>
    <row r="369" spans="1:13" s="4" customFormat="1" ht="13.5" customHeight="1">
      <c r="A369" s="565">
        <f>IF(A366="*","*",MAX(A362:A366)+1)</f>
        <v>883</v>
      </c>
      <c r="B369" s="571">
        <v>8.1999999999999993</v>
      </c>
      <c r="C369" s="287"/>
      <c r="D369" s="218" t="s">
        <v>698</v>
      </c>
      <c r="E369" s="957" t="s">
        <v>204</v>
      </c>
      <c r="F369" s="958">
        <v>61</v>
      </c>
      <c r="G369" s="249"/>
      <c r="H369" s="252"/>
      <c r="I369" s="136"/>
      <c r="J369" s="492"/>
      <c r="K369" s="8"/>
      <c r="L369" s="8"/>
      <c r="M369" s="8"/>
    </row>
    <row r="370" spans="1:13" s="4" customFormat="1" ht="13.5" customHeight="1">
      <c r="A370" s="565">
        <f>IF(A369="*","*",MAX(A363:A369)+1)</f>
        <v>884</v>
      </c>
      <c r="B370" s="571">
        <v>8.3000000000000007</v>
      </c>
      <c r="C370" s="974"/>
      <c r="D370" s="406" t="s">
        <v>699</v>
      </c>
      <c r="E370" s="957" t="s">
        <v>204</v>
      </c>
      <c r="F370" s="958">
        <v>61</v>
      </c>
      <c r="G370" s="253"/>
      <c r="H370" s="254"/>
      <c r="I370" s="136"/>
      <c r="J370" s="492"/>
      <c r="K370" s="8"/>
      <c r="L370" s="8"/>
      <c r="M370" s="8"/>
    </row>
    <row r="371" spans="1:13" s="491" customFormat="1" ht="13.5" customHeight="1">
      <c r="A371" s="966" t="s">
        <v>5</v>
      </c>
      <c r="B371" s="895">
        <v>9</v>
      </c>
      <c r="C371" s="286"/>
      <c r="D371" s="967" t="s">
        <v>1025</v>
      </c>
      <c r="E371" s="968" t="s">
        <v>153</v>
      </c>
      <c r="F371" s="969" t="s">
        <v>153</v>
      </c>
      <c r="G371" s="970" t="s">
        <v>153</v>
      </c>
      <c r="H371" s="971" t="s">
        <v>153</v>
      </c>
      <c r="I371" s="509"/>
      <c r="J371" s="492"/>
      <c r="K371" s="8"/>
      <c r="L371" s="8"/>
      <c r="M371" s="8"/>
    </row>
    <row r="372" spans="1:13" s="491" customFormat="1" ht="13.5" customHeight="1">
      <c r="A372" s="982" t="s">
        <v>1026</v>
      </c>
      <c r="B372" s="903">
        <v>9.1</v>
      </c>
      <c r="C372" s="974"/>
      <c r="D372" s="981" t="s">
        <v>1025</v>
      </c>
      <c r="E372" s="980" t="s">
        <v>204</v>
      </c>
      <c r="F372" s="979">
        <v>2</v>
      </c>
      <c r="G372" s="965"/>
      <c r="H372" s="252"/>
      <c r="I372" s="509"/>
      <c r="J372" s="492"/>
      <c r="K372" s="8"/>
      <c r="L372" s="8"/>
      <c r="M372" s="8"/>
    </row>
    <row r="373" spans="1:13" s="491" customFormat="1" ht="13.5" customHeight="1">
      <c r="A373" s="894"/>
      <c r="B373" s="985">
        <v>10</v>
      </c>
      <c r="C373" s="964"/>
      <c r="D373" s="981" t="s">
        <v>1033</v>
      </c>
      <c r="E373" s="968" t="s">
        <v>153</v>
      </c>
      <c r="F373" s="969" t="s">
        <v>153</v>
      </c>
      <c r="G373" s="970" t="s">
        <v>153</v>
      </c>
      <c r="H373" s="971" t="s">
        <v>153</v>
      </c>
      <c r="I373" s="509"/>
      <c r="J373" s="492"/>
      <c r="K373" s="8"/>
      <c r="L373" s="8"/>
      <c r="M373" s="8"/>
    </row>
    <row r="374" spans="1:13" s="491" customFormat="1" ht="13.5" customHeight="1" thickBot="1">
      <c r="A374" s="972" t="s">
        <v>1034</v>
      </c>
      <c r="B374" s="986">
        <v>10.1</v>
      </c>
      <c r="C374" s="983"/>
      <c r="D374" s="973" t="s">
        <v>1038</v>
      </c>
      <c r="E374" s="977" t="s">
        <v>2</v>
      </c>
      <c r="F374" s="978">
        <v>1334</v>
      </c>
      <c r="G374" s="987"/>
      <c r="H374" s="984"/>
      <c r="I374" s="509"/>
      <c r="J374" s="492"/>
      <c r="K374" s="8"/>
      <c r="L374" s="8"/>
      <c r="M374" s="8"/>
    </row>
    <row r="375" spans="1:13" s="4" customFormat="1" ht="13.5" customHeight="1" thickBot="1">
      <c r="A375" s="1075" t="s">
        <v>805</v>
      </c>
      <c r="B375" s="1076"/>
      <c r="C375" s="1076"/>
      <c r="D375" s="1076"/>
      <c r="E375" s="1076"/>
      <c r="F375" s="1076"/>
      <c r="G375" s="1076"/>
      <c r="H375" s="588"/>
      <c r="I375" s="136"/>
      <c r="J375" s="492"/>
      <c r="K375" s="492"/>
      <c r="L375" s="8"/>
      <c r="M375" s="8"/>
    </row>
    <row r="376" spans="1:13" s="4" customFormat="1" thickBot="1">
      <c r="A376" s="569" t="s">
        <v>5</v>
      </c>
      <c r="B376" s="598" t="s">
        <v>5</v>
      </c>
      <c r="C376" s="170" t="s">
        <v>17</v>
      </c>
      <c r="D376" s="163" t="s">
        <v>8</v>
      </c>
      <c r="E376" s="108" t="s">
        <v>153</v>
      </c>
      <c r="F376" s="308" t="s">
        <v>153</v>
      </c>
      <c r="G376" s="703" t="s">
        <v>153</v>
      </c>
      <c r="H376" s="98" t="s">
        <v>153</v>
      </c>
      <c r="I376" s="136"/>
      <c r="J376" s="492"/>
      <c r="K376" s="8"/>
      <c r="L376" s="8"/>
      <c r="M376" s="8"/>
    </row>
    <row r="377" spans="1:13" s="4" customFormat="1" ht="13.5" customHeight="1" thickBot="1">
      <c r="A377" s="276">
        <f>IF(A376="*","*",MAX(A370:A376)+1)</f>
        <v>885</v>
      </c>
      <c r="B377" s="557">
        <v>106</v>
      </c>
      <c r="C377" s="380"/>
      <c r="D377" s="407" t="s">
        <v>957</v>
      </c>
      <c r="E377" s="68" t="s">
        <v>2</v>
      </c>
      <c r="F377" s="88">
        <v>1717</v>
      </c>
      <c r="G377" s="706"/>
      <c r="H377" s="88"/>
      <c r="I377" s="136"/>
      <c r="J377" s="492"/>
      <c r="K377" s="8"/>
      <c r="L377" s="8"/>
      <c r="M377" s="8"/>
    </row>
    <row r="378" spans="1:13" s="4" customFormat="1" ht="13.5" customHeight="1" thickBot="1">
      <c r="A378" s="1072" t="s">
        <v>807</v>
      </c>
      <c r="B378" s="1073"/>
      <c r="C378" s="1073"/>
      <c r="D378" s="1073"/>
      <c r="E378" s="1073"/>
      <c r="F378" s="1073"/>
      <c r="G378" s="1074"/>
      <c r="H378" s="98"/>
      <c r="I378" s="136"/>
      <c r="J378" s="492"/>
      <c r="K378" s="492"/>
      <c r="L378" s="8"/>
      <c r="M378" s="8"/>
    </row>
    <row r="379" spans="1:13" s="491" customFormat="1" ht="13.5" customHeight="1" thickBot="1">
      <c r="A379" s="627" t="s">
        <v>5</v>
      </c>
      <c r="B379" s="568" t="s">
        <v>5</v>
      </c>
      <c r="C379" s="248" t="s">
        <v>919</v>
      </c>
      <c r="D379" s="169" t="s">
        <v>920</v>
      </c>
      <c r="E379" s="162" t="s">
        <v>153</v>
      </c>
      <c r="F379" s="98" t="s">
        <v>153</v>
      </c>
      <c r="G379" s="258" t="s">
        <v>153</v>
      </c>
      <c r="H379" s="98" t="s">
        <v>153</v>
      </c>
      <c r="I379" s="509"/>
      <c r="J379" s="492"/>
      <c r="K379" s="8"/>
      <c r="L379" s="8"/>
      <c r="M379" s="8"/>
    </row>
    <row r="380" spans="1:13" s="491" customFormat="1" ht="13.5" customHeight="1" thickBot="1">
      <c r="A380" s="276">
        <f>IF(A379="*","*",MAX(A377:A379)+1)</f>
        <v>886</v>
      </c>
      <c r="B380" s="555">
        <v>137</v>
      </c>
      <c r="C380" s="691"/>
      <c r="D380" s="751" t="s">
        <v>841</v>
      </c>
      <c r="E380" s="743" t="s">
        <v>2</v>
      </c>
      <c r="F380" s="742">
        <v>43</v>
      </c>
      <c r="G380" s="760"/>
      <c r="H380" s="742"/>
      <c r="I380" s="509"/>
      <c r="J380" s="492"/>
      <c r="K380" s="8"/>
      <c r="L380" s="8"/>
      <c r="M380" s="8"/>
    </row>
    <row r="381" spans="1:13" s="491" customFormat="1" ht="13.5" customHeight="1" thickBot="1">
      <c r="A381" s="1072" t="s">
        <v>950</v>
      </c>
      <c r="B381" s="1073"/>
      <c r="C381" s="1073"/>
      <c r="D381" s="1073"/>
      <c r="E381" s="1073"/>
      <c r="F381" s="1073"/>
      <c r="G381" s="1074"/>
      <c r="H381" s="98"/>
      <c r="I381" s="509"/>
      <c r="J381" s="492"/>
      <c r="K381" s="492"/>
      <c r="L381" s="8"/>
      <c r="M381" s="8"/>
    </row>
    <row r="382" spans="1:13" s="4" customFormat="1" thickBot="1">
      <c r="A382" s="627" t="s">
        <v>5</v>
      </c>
      <c r="B382" s="568" t="s">
        <v>5</v>
      </c>
      <c r="C382" s="248" t="s">
        <v>76</v>
      </c>
      <c r="D382" s="169" t="s">
        <v>72</v>
      </c>
      <c r="E382" s="162" t="s">
        <v>153</v>
      </c>
      <c r="F382" s="98" t="s">
        <v>153</v>
      </c>
      <c r="G382" s="258" t="s">
        <v>153</v>
      </c>
      <c r="H382" s="98" t="s">
        <v>153</v>
      </c>
      <c r="I382" s="136"/>
      <c r="J382" s="492"/>
      <c r="K382" s="8"/>
      <c r="L382" s="8"/>
      <c r="M382" s="8"/>
    </row>
    <row r="383" spans="1:13" s="4" customFormat="1" ht="27" customHeight="1" thickBot="1">
      <c r="A383" s="565">
        <f>IF(A382="*","*",MAX(A376:A382)+1)</f>
        <v>887</v>
      </c>
      <c r="B383" s="557">
        <f>IF(B382="*","*",MAX(B375:B377)+1)</f>
        <v>107</v>
      </c>
      <c r="C383" s="381"/>
      <c r="D383" s="44" t="s">
        <v>1028</v>
      </c>
      <c r="E383" s="32" t="s">
        <v>2</v>
      </c>
      <c r="F383" s="495">
        <v>60</v>
      </c>
      <c r="G383" s="755"/>
      <c r="H383" s="495"/>
      <c r="I383" s="136"/>
      <c r="J383" s="492"/>
      <c r="K383" s="492"/>
      <c r="L383" s="37"/>
      <c r="M383" s="37"/>
    </row>
    <row r="384" spans="1:13" s="4" customFormat="1" ht="26.25" customHeight="1" thickBot="1">
      <c r="A384" s="276">
        <f>IF(A383="*","*",MAX(A376:A383)+1)</f>
        <v>888</v>
      </c>
      <c r="B384" s="557">
        <f>IF(B383="*","*",MAX(B382:B383)+1)</f>
        <v>108</v>
      </c>
      <c r="C384" s="382"/>
      <c r="D384" s="976" t="s">
        <v>1029</v>
      </c>
      <c r="E384" s="2" t="s">
        <v>2</v>
      </c>
      <c r="F384" s="566">
        <v>884</v>
      </c>
      <c r="G384" s="61"/>
      <c r="H384" s="495"/>
      <c r="I384" s="509"/>
      <c r="J384" s="492"/>
      <c r="K384" s="492"/>
      <c r="L384" s="37"/>
      <c r="M384" s="37"/>
    </row>
    <row r="385" spans="1:13" s="4" customFormat="1" ht="13.5" customHeight="1" thickBot="1">
      <c r="A385" s="1072" t="s">
        <v>808</v>
      </c>
      <c r="B385" s="1073"/>
      <c r="C385" s="1073"/>
      <c r="D385" s="1073"/>
      <c r="E385" s="1073"/>
      <c r="F385" s="1073"/>
      <c r="G385" s="1074"/>
      <c r="H385" s="98"/>
      <c r="I385" s="136"/>
      <c r="J385" s="492"/>
      <c r="K385" s="492"/>
      <c r="L385" s="37"/>
      <c r="M385" s="37"/>
    </row>
    <row r="386" spans="1:13" s="491" customFormat="1" ht="13.5" customHeight="1" thickBot="1">
      <c r="A386" s="554" t="s">
        <v>5</v>
      </c>
      <c r="B386" s="599" t="s">
        <v>5</v>
      </c>
      <c r="C386" s="601"/>
      <c r="D386" s="575" t="s">
        <v>806</v>
      </c>
      <c r="E386" s="575" t="s">
        <v>153</v>
      </c>
      <c r="F386" s="589" t="s">
        <v>153</v>
      </c>
      <c r="G386" s="823" t="s">
        <v>153</v>
      </c>
      <c r="H386" s="91" t="s">
        <v>153</v>
      </c>
      <c r="I386" s="509"/>
      <c r="J386" s="492"/>
      <c r="K386" s="492"/>
      <c r="L386" s="492"/>
      <c r="M386" s="492"/>
    </row>
    <row r="387" spans="1:13" s="491" customFormat="1" ht="13.5" customHeight="1" thickBot="1">
      <c r="A387" s="627"/>
      <c r="B387" s="598" t="s">
        <v>153</v>
      </c>
      <c r="C387" s="598" t="s">
        <v>595</v>
      </c>
      <c r="D387" s="594" t="s">
        <v>594</v>
      </c>
      <c r="E387" s="595" t="s">
        <v>153</v>
      </c>
      <c r="F387" s="596" t="s">
        <v>153</v>
      </c>
      <c r="G387" s="793" t="s">
        <v>153</v>
      </c>
      <c r="H387" s="704" t="s">
        <v>153</v>
      </c>
      <c r="I387" s="509"/>
      <c r="J387" s="492"/>
      <c r="K387" s="492"/>
      <c r="L387" s="492"/>
      <c r="M387" s="492"/>
    </row>
    <row r="388" spans="1:13" s="491" customFormat="1" ht="13.5" customHeight="1">
      <c r="A388" s="571">
        <f>IF(A387="*","*",MAX(A383:A387)+1)</f>
        <v>889</v>
      </c>
      <c r="B388" s="571">
        <v>1</v>
      </c>
      <c r="C388" s="580"/>
      <c r="D388" s="577" t="s">
        <v>227</v>
      </c>
      <c r="E388" s="576" t="s">
        <v>2</v>
      </c>
      <c r="F388" s="640">
        <v>495</v>
      </c>
      <c r="G388" s="250"/>
      <c r="H388" s="587"/>
      <c r="I388" s="509"/>
      <c r="J388" s="492"/>
      <c r="K388" s="492"/>
      <c r="L388" s="492"/>
      <c r="M388" s="492"/>
    </row>
    <row r="389" spans="1:13" s="491" customFormat="1" ht="27" customHeight="1">
      <c r="A389" s="571">
        <f t="shared" ref="A389:B450" si="70">IF(A388="*","*",MAX(A384:A388)+1)</f>
        <v>890</v>
      </c>
      <c r="B389" s="571">
        <v>2</v>
      </c>
      <c r="C389" s="580"/>
      <c r="D389" s="577" t="s">
        <v>596</v>
      </c>
      <c r="E389" s="576" t="s">
        <v>229</v>
      </c>
      <c r="F389" s="640">
        <v>0.51</v>
      </c>
      <c r="G389" s="249"/>
      <c r="H389" s="587"/>
      <c r="I389" s="509"/>
      <c r="J389" s="492"/>
      <c r="K389" s="492"/>
      <c r="L389" s="492"/>
      <c r="M389" s="492"/>
    </row>
    <row r="390" spans="1:13" s="491" customFormat="1" ht="39.75" customHeight="1">
      <c r="A390" s="571">
        <f t="shared" si="70"/>
        <v>891</v>
      </c>
      <c r="B390" s="571">
        <v>3</v>
      </c>
      <c r="C390" s="590"/>
      <c r="D390" s="579" t="s">
        <v>597</v>
      </c>
      <c r="E390" s="578" t="s">
        <v>229</v>
      </c>
      <c r="F390" s="641">
        <v>0.17100000000000001</v>
      </c>
      <c r="G390" s="249"/>
      <c r="H390" s="587"/>
      <c r="I390" s="509"/>
      <c r="J390" s="492"/>
      <c r="K390" s="492"/>
      <c r="L390" s="492"/>
      <c r="M390" s="492"/>
    </row>
    <row r="391" spans="1:13" s="491" customFormat="1" ht="26.25" customHeight="1">
      <c r="A391" s="571">
        <f t="shared" si="70"/>
        <v>892</v>
      </c>
      <c r="B391" s="571">
        <v>4</v>
      </c>
      <c r="C391" s="590"/>
      <c r="D391" s="579" t="s">
        <v>598</v>
      </c>
      <c r="E391" s="578" t="s">
        <v>229</v>
      </c>
      <c r="F391" s="641">
        <v>2.1999999999999999E-2</v>
      </c>
      <c r="G391" s="249"/>
      <c r="H391" s="587"/>
      <c r="I391" s="509"/>
      <c r="J391" s="492"/>
      <c r="K391" s="492"/>
      <c r="L391" s="492"/>
      <c r="M391" s="492"/>
    </row>
    <row r="392" spans="1:13" s="491" customFormat="1" ht="24" customHeight="1">
      <c r="A392" s="571">
        <f t="shared" si="70"/>
        <v>893</v>
      </c>
      <c r="B392" s="571">
        <v>5</v>
      </c>
      <c r="C392" s="590"/>
      <c r="D392" s="579" t="s">
        <v>881</v>
      </c>
      <c r="E392" s="578" t="s">
        <v>204</v>
      </c>
      <c r="F392" s="641">
        <v>1</v>
      </c>
      <c r="G392" s="249"/>
      <c r="H392" s="587"/>
      <c r="I392" s="509"/>
      <c r="J392" s="492"/>
      <c r="K392" s="492"/>
      <c r="L392" s="492"/>
      <c r="M392" s="492"/>
    </row>
    <row r="393" spans="1:13" s="491" customFormat="1" ht="24" customHeight="1">
      <c r="A393" s="571">
        <f t="shared" si="70"/>
        <v>894</v>
      </c>
      <c r="B393" s="571">
        <v>6</v>
      </c>
      <c r="C393" s="590"/>
      <c r="D393" s="579" t="s">
        <v>882</v>
      </c>
      <c r="E393" s="578" t="s">
        <v>204</v>
      </c>
      <c r="F393" s="641">
        <v>1</v>
      </c>
      <c r="G393" s="249"/>
      <c r="H393" s="587"/>
      <c r="I393" s="509"/>
      <c r="J393" s="492"/>
      <c r="K393" s="492"/>
      <c r="L393" s="492"/>
      <c r="M393" s="492"/>
    </row>
    <row r="394" spans="1:13" s="491" customFormat="1" ht="25.5" customHeight="1">
      <c r="A394" s="571">
        <f t="shared" si="70"/>
        <v>895</v>
      </c>
      <c r="B394" s="571">
        <v>7</v>
      </c>
      <c r="C394" s="590"/>
      <c r="D394" s="579" t="s">
        <v>599</v>
      </c>
      <c r="E394" s="578" t="s">
        <v>204</v>
      </c>
      <c r="F394" s="641">
        <v>35</v>
      </c>
      <c r="G394" s="249"/>
      <c r="H394" s="587"/>
      <c r="I394" s="509"/>
      <c r="J394" s="492"/>
      <c r="K394" s="492"/>
      <c r="L394" s="492"/>
      <c r="M394" s="492"/>
    </row>
    <row r="395" spans="1:13" s="491" customFormat="1" ht="22.5" customHeight="1">
      <c r="A395" s="571">
        <f t="shared" si="70"/>
        <v>896</v>
      </c>
      <c r="B395" s="571">
        <v>8</v>
      </c>
      <c r="C395" s="590"/>
      <c r="D395" s="579" t="s">
        <v>600</v>
      </c>
      <c r="E395" s="578" t="s">
        <v>3</v>
      </c>
      <c r="F395" s="641">
        <v>17</v>
      </c>
      <c r="G395" s="249"/>
      <c r="H395" s="587"/>
      <c r="I395" s="509"/>
      <c r="J395" s="492"/>
      <c r="K395" s="492"/>
      <c r="L395" s="492"/>
      <c r="M395" s="492"/>
    </row>
    <row r="396" spans="1:13" s="491" customFormat="1" ht="13.5" customHeight="1">
      <c r="A396" s="571">
        <f t="shared" si="70"/>
        <v>897</v>
      </c>
      <c r="B396" s="571">
        <v>9</v>
      </c>
      <c r="C396" s="590"/>
      <c r="D396" s="579" t="s">
        <v>601</v>
      </c>
      <c r="E396" s="578" t="s">
        <v>204</v>
      </c>
      <c r="F396" s="641">
        <v>35</v>
      </c>
      <c r="G396" s="249"/>
      <c r="H396" s="587"/>
      <c r="I396" s="509"/>
      <c r="J396" s="492"/>
      <c r="K396" s="492"/>
      <c r="L396" s="492"/>
      <c r="M396" s="492"/>
    </row>
    <row r="397" spans="1:13" s="491" customFormat="1" ht="27.75" customHeight="1">
      <c r="A397" s="571">
        <f t="shared" si="70"/>
        <v>898</v>
      </c>
      <c r="B397" s="571">
        <v>10</v>
      </c>
      <c r="C397" s="590"/>
      <c r="D397" s="579" t="s">
        <v>602</v>
      </c>
      <c r="E397" s="578" t="s">
        <v>3</v>
      </c>
      <c r="F397" s="641">
        <v>2</v>
      </c>
      <c r="G397" s="249"/>
      <c r="H397" s="587"/>
      <c r="I397" s="509"/>
      <c r="J397" s="492"/>
      <c r="K397" s="492"/>
      <c r="L397" s="492"/>
      <c r="M397" s="492"/>
    </row>
    <row r="398" spans="1:13" s="491" customFormat="1" ht="13.5" customHeight="1" thickBot="1">
      <c r="A398" s="689">
        <f t="shared" si="70"/>
        <v>899</v>
      </c>
      <c r="B398" s="571">
        <v>11</v>
      </c>
      <c r="C398" s="591"/>
      <c r="D398" s="585" t="s">
        <v>603</v>
      </c>
      <c r="E398" s="584" t="s">
        <v>3</v>
      </c>
      <c r="F398" s="642">
        <v>2</v>
      </c>
      <c r="G398" s="253"/>
      <c r="H398" s="587"/>
      <c r="I398" s="509"/>
      <c r="J398" s="492"/>
      <c r="K398" s="492"/>
      <c r="L398" s="492"/>
      <c r="M398" s="492"/>
    </row>
    <row r="399" spans="1:13" s="491" customFormat="1" ht="13.5" customHeight="1" thickBot="1">
      <c r="A399" s="568" t="s">
        <v>5</v>
      </c>
      <c r="B399" s="600" t="s">
        <v>153</v>
      </c>
      <c r="C399" s="598" t="s">
        <v>595</v>
      </c>
      <c r="D399" s="586" t="s">
        <v>883</v>
      </c>
      <c r="E399" s="583" t="s">
        <v>153</v>
      </c>
      <c r="F399" s="597" t="s">
        <v>153</v>
      </c>
      <c r="G399" s="785" t="s">
        <v>153</v>
      </c>
      <c r="H399" s="588" t="s">
        <v>153</v>
      </c>
      <c r="I399" s="509"/>
      <c r="J399" s="492"/>
      <c r="K399" s="492"/>
      <c r="L399" s="492"/>
      <c r="M399" s="492"/>
    </row>
    <row r="400" spans="1:13" s="491" customFormat="1" ht="13.5" customHeight="1">
      <c r="A400" s="690">
        <f t="shared" si="70"/>
        <v>900</v>
      </c>
      <c r="B400" s="571">
        <f t="shared" si="70"/>
        <v>12</v>
      </c>
      <c r="C400" s="580"/>
      <c r="D400" s="577" t="s">
        <v>189</v>
      </c>
      <c r="E400" s="576" t="s">
        <v>11</v>
      </c>
      <c r="F400" s="640">
        <v>1745.6</v>
      </c>
      <c r="G400" s="250"/>
      <c r="H400" s="587"/>
      <c r="I400" s="509"/>
      <c r="J400" s="492"/>
      <c r="K400" s="492"/>
      <c r="L400" s="492"/>
      <c r="M400" s="492"/>
    </row>
    <row r="401" spans="1:13" s="491" customFormat="1" ht="13.5" customHeight="1">
      <c r="A401" s="571">
        <f t="shared" si="70"/>
        <v>901</v>
      </c>
      <c r="B401" s="571">
        <f t="shared" ref="B401" si="71">IF(B400="*","*",MAX(B396:B400)+1)</f>
        <v>13</v>
      </c>
      <c r="C401" s="590"/>
      <c r="D401" s="579" t="s">
        <v>190</v>
      </c>
      <c r="E401" s="578" t="s">
        <v>2</v>
      </c>
      <c r="F401" s="641">
        <v>5455</v>
      </c>
      <c r="G401" s="249"/>
      <c r="H401" s="587"/>
      <c r="I401" s="509"/>
      <c r="J401" s="492"/>
      <c r="K401" s="492"/>
      <c r="L401" s="492"/>
      <c r="M401" s="492"/>
    </row>
    <row r="402" spans="1:13" s="491" customFormat="1" ht="24" customHeight="1">
      <c r="A402" s="571">
        <f t="shared" si="70"/>
        <v>902</v>
      </c>
      <c r="B402" s="571">
        <f t="shared" ref="B402" si="72">IF(B401="*","*",MAX(B397:B401)+1)</f>
        <v>14</v>
      </c>
      <c r="C402" s="590"/>
      <c r="D402" s="579" t="s">
        <v>605</v>
      </c>
      <c r="E402" s="578" t="s">
        <v>2</v>
      </c>
      <c r="F402" s="641">
        <v>441</v>
      </c>
      <c r="G402" s="249"/>
      <c r="H402" s="587"/>
      <c r="I402" s="509"/>
      <c r="J402" s="492"/>
      <c r="K402" s="492"/>
      <c r="L402" s="492"/>
      <c r="M402" s="492"/>
    </row>
    <row r="403" spans="1:13" s="491" customFormat="1" ht="26.25" customHeight="1">
      <c r="A403" s="571">
        <f t="shared" si="70"/>
        <v>903</v>
      </c>
      <c r="B403" s="571">
        <f t="shared" ref="B403" si="73">IF(B402="*","*",MAX(B398:B402)+1)</f>
        <v>15</v>
      </c>
      <c r="C403" s="590"/>
      <c r="D403" s="579" t="s">
        <v>606</v>
      </c>
      <c r="E403" s="578" t="s">
        <v>2</v>
      </c>
      <c r="F403" s="641">
        <v>197</v>
      </c>
      <c r="G403" s="249"/>
      <c r="H403" s="587"/>
      <c r="I403" s="509"/>
      <c r="J403" s="492"/>
      <c r="K403" s="492"/>
      <c r="L403" s="492"/>
      <c r="M403" s="492"/>
    </row>
    <row r="404" spans="1:13" s="491" customFormat="1" ht="26.25" customHeight="1">
      <c r="A404" s="571">
        <f t="shared" si="70"/>
        <v>904</v>
      </c>
      <c r="B404" s="571">
        <f t="shared" ref="B404:B450" si="74">IF(B403="*","*",MAX(B399:B403)+1)</f>
        <v>16</v>
      </c>
      <c r="C404" s="590"/>
      <c r="D404" s="579" t="s">
        <v>607</v>
      </c>
      <c r="E404" s="578" t="s">
        <v>2</v>
      </c>
      <c r="F404" s="641">
        <v>3546</v>
      </c>
      <c r="G404" s="249"/>
      <c r="H404" s="587"/>
      <c r="I404" s="509"/>
      <c r="J404" s="492"/>
      <c r="K404" s="492"/>
      <c r="L404" s="492"/>
      <c r="M404" s="492"/>
    </row>
    <row r="405" spans="1:13" s="491" customFormat="1" ht="24.75" customHeight="1">
      <c r="A405" s="571">
        <f t="shared" si="70"/>
        <v>905</v>
      </c>
      <c r="B405" s="571">
        <f t="shared" si="74"/>
        <v>17</v>
      </c>
      <c r="C405" s="590"/>
      <c r="D405" s="579" t="s">
        <v>608</v>
      </c>
      <c r="E405" s="578" t="s">
        <v>2</v>
      </c>
      <c r="F405" s="641">
        <v>866</v>
      </c>
      <c r="G405" s="249"/>
      <c r="H405" s="587"/>
      <c r="I405" s="509"/>
      <c r="J405" s="492"/>
      <c r="K405" s="492"/>
      <c r="L405" s="492"/>
      <c r="M405" s="492"/>
    </row>
    <row r="406" spans="1:13" s="491" customFormat="1" ht="23.25" customHeight="1">
      <c r="A406" s="571">
        <f t="shared" si="70"/>
        <v>906</v>
      </c>
      <c r="B406" s="571">
        <f t="shared" si="74"/>
        <v>18</v>
      </c>
      <c r="C406" s="590"/>
      <c r="D406" s="579" t="s">
        <v>609</v>
      </c>
      <c r="E406" s="578" t="s">
        <v>2</v>
      </c>
      <c r="F406" s="641">
        <v>180</v>
      </c>
      <c r="G406" s="249"/>
      <c r="H406" s="587"/>
      <c r="I406" s="509"/>
      <c r="J406" s="492"/>
      <c r="K406" s="492"/>
      <c r="L406" s="492"/>
      <c r="M406" s="492"/>
    </row>
    <row r="407" spans="1:13" s="491" customFormat="1" ht="24.75" customHeight="1">
      <c r="A407" s="571">
        <f t="shared" si="70"/>
        <v>907</v>
      </c>
      <c r="B407" s="571">
        <f t="shared" si="74"/>
        <v>19</v>
      </c>
      <c r="C407" s="590"/>
      <c r="D407" s="579" t="s">
        <v>610</v>
      </c>
      <c r="E407" s="578" t="s">
        <v>2</v>
      </c>
      <c r="F407" s="641">
        <v>62</v>
      </c>
      <c r="G407" s="249"/>
      <c r="H407" s="587"/>
      <c r="I407" s="509"/>
      <c r="J407" s="492"/>
      <c r="K407" s="492"/>
      <c r="L407" s="492"/>
      <c r="M407" s="492"/>
    </row>
    <row r="408" spans="1:13" s="491" customFormat="1" ht="28.5" customHeight="1">
      <c r="A408" s="571">
        <f t="shared" si="70"/>
        <v>908</v>
      </c>
      <c r="B408" s="571">
        <f t="shared" ref="B408" si="75">IF(B407="*","*",MAX(B403:B407)+1)</f>
        <v>20</v>
      </c>
      <c r="C408" s="590"/>
      <c r="D408" s="579" t="s">
        <v>611</v>
      </c>
      <c r="E408" s="578" t="s">
        <v>2</v>
      </c>
      <c r="F408" s="641">
        <v>976</v>
      </c>
      <c r="G408" s="249"/>
      <c r="H408" s="587"/>
      <c r="I408" s="509"/>
      <c r="J408" s="492"/>
      <c r="K408" s="492"/>
      <c r="L408" s="492"/>
      <c r="M408" s="492"/>
    </row>
    <row r="409" spans="1:13" s="491" customFormat="1" ht="25.5" customHeight="1">
      <c r="A409" s="571">
        <f t="shared" si="70"/>
        <v>909</v>
      </c>
      <c r="B409" s="571">
        <f t="shared" si="74"/>
        <v>21</v>
      </c>
      <c r="C409" s="590"/>
      <c r="D409" s="579" t="s">
        <v>612</v>
      </c>
      <c r="E409" s="578" t="s">
        <v>2</v>
      </c>
      <c r="F409" s="641">
        <v>405</v>
      </c>
      <c r="G409" s="249"/>
      <c r="H409" s="587"/>
      <c r="I409" s="509"/>
      <c r="J409" s="492"/>
      <c r="K409" s="492"/>
      <c r="L409" s="492"/>
      <c r="M409" s="492"/>
    </row>
    <row r="410" spans="1:13" s="491" customFormat="1" ht="27" customHeight="1">
      <c r="A410" s="571">
        <f t="shared" si="70"/>
        <v>910</v>
      </c>
      <c r="B410" s="571">
        <f t="shared" si="74"/>
        <v>22</v>
      </c>
      <c r="C410" s="590"/>
      <c r="D410" s="579" t="s">
        <v>613</v>
      </c>
      <c r="E410" s="578" t="s">
        <v>2</v>
      </c>
      <c r="F410" s="641">
        <v>7</v>
      </c>
      <c r="G410" s="249"/>
      <c r="H410" s="587"/>
      <c r="I410" s="509"/>
      <c r="J410" s="492"/>
      <c r="K410" s="492"/>
      <c r="L410" s="492"/>
      <c r="M410" s="492"/>
    </row>
    <row r="411" spans="1:13" s="491" customFormat="1" ht="27" customHeight="1">
      <c r="A411" s="571">
        <f t="shared" si="70"/>
        <v>911</v>
      </c>
      <c r="B411" s="571">
        <f t="shared" si="74"/>
        <v>23</v>
      </c>
      <c r="C411" s="590"/>
      <c r="D411" s="579" t="s">
        <v>614</v>
      </c>
      <c r="E411" s="578" t="s">
        <v>2</v>
      </c>
      <c r="F411" s="641">
        <v>40</v>
      </c>
      <c r="G411" s="249"/>
      <c r="H411" s="587"/>
      <c r="I411" s="509"/>
      <c r="J411" s="492"/>
      <c r="K411" s="492"/>
      <c r="L411" s="492"/>
      <c r="M411" s="492"/>
    </row>
    <row r="412" spans="1:13" s="491" customFormat="1" ht="15" customHeight="1">
      <c r="A412" s="571">
        <f t="shared" si="70"/>
        <v>912</v>
      </c>
      <c r="B412" s="571">
        <f t="shared" ref="B412" si="76">IF(B411="*","*",MAX(B407:B411)+1)</f>
        <v>24</v>
      </c>
      <c r="C412" s="590"/>
      <c r="D412" s="579" t="s">
        <v>887</v>
      </c>
      <c r="E412" s="578" t="s">
        <v>2</v>
      </c>
      <c r="F412" s="641">
        <v>115</v>
      </c>
      <c r="G412" s="249"/>
      <c r="H412" s="587"/>
      <c r="I412" s="509"/>
      <c r="J412" s="492"/>
      <c r="K412" s="492"/>
      <c r="L412" s="492"/>
      <c r="M412" s="492"/>
    </row>
    <row r="413" spans="1:13" s="491" customFormat="1" ht="13.5" customHeight="1">
      <c r="A413" s="571">
        <f t="shared" si="70"/>
        <v>913</v>
      </c>
      <c r="B413" s="571">
        <f t="shared" si="74"/>
        <v>25</v>
      </c>
      <c r="C413" s="590"/>
      <c r="D413" s="579" t="s">
        <v>888</v>
      </c>
      <c r="E413" s="578" t="s">
        <v>2</v>
      </c>
      <c r="F413" s="641">
        <v>671</v>
      </c>
      <c r="G413" s="249"/>
      <c r="H413" s="587"/>
      <c r="I413" s="509"/>
      <c r="J413" s="492"/>
      <c r="K413" s="492"/>
      <c r="L413" s="492"/>
      <c r="M413" s="492"/>
    </row>
    <row r="414" spans="1:13" s="491" customFormat="1" ht="13.5" customHeight="1">
      <c r="A414" s="571">
        <f t="shared" si="70"/>
        <v>914</v>
      </c>
      <c r="B414" s="571">
        <f t="shared" si="74"/>
        <v>26</v>
      </c>
      <c r="C414" s="590"/>
      <c r="D414" s="579" t="s">
        <v>889</v>
      </c>
      <c r="E414" s="578" t="s">
        <v>2</v>
      </c>
      <c r="F414" s="641">
        <v>160</v>
      </c>
      <c r="G414" s="249"/>
      <c r="H414" s="587"/>
      <c r="I414" s="509"/>
      <c r="J414" s="492"/>
      <c r="K414" s="492"/>
      <c r="L414" s="492"/>
      <c r="M414" s="492"/>
    </row>
    <row r="415" spans="1:13" s="491" customFormat="1" ht="13.5" customHeight="1">
      <c r="A415" s="571">
        <f t="shared" si="70"/>
        <v>915</v>
      </c>
      <c r="B415" s="571">
        <f t="shared" si="74"/>
        <v>27</v>
      </c>
      <c r="C415" s="590"/>
      <c r="D415" s="579" t="s">
        <v>890</v>
      </c>
      <c r="E415" s="578" t="s">
        <v>3</v>
      </c>
      <c r="F415" s="641">
        <v>2</v>
      </c>
      <c r="G415" s="249"/>
      <c r="H415" s="587"/>
      <c r="I415" s="509"/>
      <c r="J415" s="492"/>
      <c r="K415" s="492"/>
      <c r="L415" s="492"/>
      <c r="M415" s="492"/>
    </row>
    <row r="416" spans="1:13" s="491" customFormat="1" ht="39.75" customHeight="1">
      <c r="A416" s="571">
        <f t="shared" si="70"/>
        <v>916</v>
      </c>
      <c r="B416" s="571">
        <f t="shared" si="74"/>
        <v>28</v>
      </c>
      <c r="C416" s="590"/>
      <c r="D416" s="579" t="s">
        <v>615</v>
      </c>
      <c r="E416" s="578" t="s">
        <v>3</v>
      </c>
      <c r="F416" s="641">
        <v>10</v>
      </c>
      <c r="G416" s="249"/>
      <c r="H416" s="587"/>
      <c r="I416" s="509"/>
      <c r="J416" s="492"/>
      <c r="K416" s="492"/>
      <c r="L416" s="492"/>
      <c r="M416" s="492"/>
    </row>
    <row r="417" spans="1:13" s="491" customFormat="1" ht="36" customHeight="1">
      <c r="A417" s="571">
        <f t="shared" si="70"/>
        <v>917</v>
      </c>
      <c r="B417" s="571">
        <f t="shared" si="74"/>
        <v>29</v>
      </c>
      <c r="C417" s="590"/>
      <c r="D417" s="579" t="s">
        <v>884</v>
      </c>
      <c r="E417" s="578" t="s">
        <v>2</v>
      </c>
      <c r="F417" s="641">
        <v>1372</v>
      </c>
      <c r="G417" s="249"/>
      <c r="H417" s="587"/>
      <c r="I417" s="509"/>
      <c r="J417" s="492"/>
      <c r="K417" s="492"/>
      <c r="L417" s="492"/>
      <c r="M417" s="492"/>
    </row>
    <row r="418" spans="1:13" s="491" customFormat="1" ht="36" customHeight="1">
      <c r="A418" s="571">
        <f t="shared" si="70"/>
        <v>918</v>
      </c>
      <c r="B418" s="571">
        <f t="shared" si="74"/>
        <v>30</v>
      </c>
      <c r="C418" s="590"/>
      <c r="D418" s="579" t="s">
        <v>616</v>
      </c>
      <c r="E418" s="578" t="s">
        <v>2</v>
      </c>
      <c r="F418" s="641">
        <v>40</v>
      </c>
      <c r="G418" s="249"/>
      <c r="H418" s="587"/>
      <c r="I418" s="509"/>
      <c r="J418" s="492"/>
      <c r="K418" s="492"/>
      <c r="L418" s="492"/>
      <c r="M418" s="492"/>
    </row>
    <row r="419" spans="1:13" s="491" customFormat="1" ht="40.5" customHeight="1">
      <c r="A419" s="571">
        <f t="shared" si="70"/>
        <v>919</v>
      </c>
      <c r="B419" s="571">
        <f t="shared" si="74"/>
        <v>31</v>
      </c>
      <c r="C419" s="590"/>
      <c r="D419" s="579" t="s">
        <v>617</v>
      </c>
      <c r="E419" s="578" t="s">
        <v>2</v>
      </c>
      <c r="F419" s="641">
        <v>305</v>
      </c>
      <c r="G419" s="249"/>
      <c r="H419" s="587"/>
      <c r="I419" s="509"/>
      <c r="J419" s="492"/>
      <c r="K419" s="492"/>
      <c r="L419" s="492"/>
      <c r="M419" s="492"/>
    </row>
    <row r="420" spans="1:13" s="491" customFormat="1" ht="37.5" customHeight="1">
      <c r="A420" s="571">
        <f t="shared" si="70"/>
        <v>920</v>
      </c>
      <c r="B420" s="571">
        <f t="shared" si="74"/>
        <v>32</v>
      </c>
      <c r="C420" s="590"/>
      <c r="D420" s="579" t="s">
        <v>618</v>
      </c>
      <c r="E420" s="578" t="s">
        <v>2</v>
      </c>
      <c r="F420" s="641">
        <v>40</v>
      </c>
      <c r="G420" s="249"/>
      <c r="H420" s="587"/>
      <c r="I420" s="509"/>
      <c r="J420" s="492"/>
      <c r="K420" s="492"/>
      <c r="L420" s="492"/>
      <c r="M420" s="492"/>
    </row>
    <row r="421" spans="1:13" s="491" customFormat="1" ht="13.5" customHeight="1">
      <c r="A421" s="571">
        <f t="shared" si="70"/>
        <v>921</v>
      </c>
      <c r="B421" s="571">
        <f t="shared" si="74"/>
        <v>33</v>
      </c>
      <c r="C421" s="590"/>
      <c r="D421" s="579" t="s">
        <v>886</v>
      </c>
      <c r="E421" s="578" t="s">
        <v>11</v>
      </c>
      <c r="F421" s="641">
        <v>1308.96</v>
      </c>
      <c r="G421" s="249"/>
      <c r="H421" s="587"/>
      <c r="I421" s="509"/>
      <c r="J421" s="492"/>
      <c r="K421" s="492"/>
      <c r="L421" s="492"/>
      <c r="M421" s="492"/>
    </row>
    <row r="422" spans="1:13" s="491" customFormat="1" ht="13.5" customHeight="1">
      <c r="A422" s="571">
        <f t="shared" si="70"/>
        <v>922</v>
      </c>
      <c r="B422" s="571">
        <f t="shared" si="74"/>
        <v>34</v>
      </c>
      <c r="C422" s="590"/>
      <c r="D422" s="579" t="s">
        <v>619</v>
      </c>
      <c r="E422" s="578" t="s">
        <v>3</v>
      </c>
      <c r="F422" s="641">
        <v>1</v>
      </c>
      <c r="G422" s="249"/>
      <c r="H422" s="587"/>
      <c r="I422" s="509"/>
      <c r="J422" s="492"/>
      <c r="K422" s="492"/>
      <c r="L422" s="492"/>
      <c r="M422" s="492"/>
    </row>
    <row r="423" spans="1:13" s="491" customFormat="1" ht="13.5" customHeight="1">
      <c r="A423" s="571">
        <f t="shared" si="70"/>
        <v>923</v>
      </c>
      <c r="B423" s="571">
        <f t="shared" si="74"/>
        <v>35</v>
      </c>
      <c r="C423" s="590"/>
      <c r="D423" s="579" t="s">
        <v>620</v>
      </c>
      <c r="E423" s="578" t="s">
        <v>3</v>
      </c>
      <c r="F423" s="641">
        <v>1</v>
      </c>
      <c r="G423" s="249"/>
      <c r="H423" s="587"/>
      <c r="I423" s="509"/>
      <c r="J423" s="492"/>
      <c r="K423" s="492"/>
      <c r="L423" s="492"/>
      <c r="M423" s="492"/>
    </row>
    <row r="424" spans="1:13" s="491" customFormat="1" ht="13.5" customHeight="1">
      <c r="A424" s="571">
        <f t="shared" si="70"/>
        <v>924</v>
      </c>
      <c r="B424" s="571">
        <f t="shared" si="74"/>
        <v>36</v>
      </c>
      <c r="C424" s="590"/>
      <c r="D424" s="579" t="s">
        <v>208</v>
      </c>
      <c r="E424" s="578" t="s">
        <v>197</v>
      </c>
      <c r="F424" s="641">
        <v>19</v>
      </c>
      <c r="G424" s="249"/>
      <c r="H424" s="587"/>
      <c r="I424" s="509"/>
      <c r="J424" s="492"/>
      <c r="K424" s="492"/>
      <c r="L424" s="492"/>
      <c r="M424" s="492"/>
    </row>
    <row r="425" spans="1:13" s="491" customFormat="1" ht="13.5" customHeight="1">
      <c r="A425" s="103" t="s">
        <v>5</v>
      </c>
      <c r="B425" s="362" t="s">
        <v>153</v>
      </c>
      <c r="C425" s="635"/>
      <c r="D425" s="636" t="s">
        <v>604</v>
      </c>
      <c r="E425" s="637" t="s">
        <v>153</v>
      </c>
      <c r="F425" s="638" t="s">
        <v>153</v>
      </c>
      <c r="G425" s="777" t="s">
        <v>153</v>
      </c>
      <c r="H425" s="639" t="s">
        <v>153</v>
      </c>
      <c r="I425" s="509"/>
      <c r="J425" s="492"/>
      <c r="K425" s="492"/>
      <c r="L425" s="492"/>
      <c r="M425" s="492"/>
    </row>
    <row r="426" spans="1:13" s="491" customFormat="1" ht="24" customHeight="1">
      <c r="A426" s="571">
        <f>IF(A424="*","*",MAX(A420:A424)+1)</f>
        <v>925</v>
      </c>
      <c r="B426" s="571">
        <f t="shared" si="74"/>
        <v>37</v>
      </c>
      <c r="C426" s="590"/>
      <c r="D426" s="579" t="s">
        <v>885</v>
      </c>
      <c r="E426" s="578" t="s">
        <v>3</v>
      </c>
      <c r="F426" s="641">
        <v>84</v>
      </c>
      <c r="G426" s="249"/>
      <c r="H426" s="587"/>
      <c r="I426" s="509"/>
      <c r="J426" s="492"/>
      <c r="K426" s="492"/>
      <c r="L426" s="492"/>
      <c r="M426" s="492"/>
    </row>
    <row r="427" spans="1:13" s="491" customFormat="1" ht="24" customHeight="1">
      <c r="A427" s="571">
        <f>IF(A426="*","*",MAX(A421:A426)+1)</f>
        <v>926</v>
      </c>
      <c r="B427" s="571">
        <f t="shared" si="74"/>
        <v>38</v>
      </c>
      <c r="C427" s="590"/>
      <c r="D427" s="579" t="s">
        <v>621</v>
      </c>
      <c r="E427" s="578" t="s">
        <v>3</v>
      </c>
      <c r="F427" s="641">
        <v>11</v>
      </c>
      <c r="G427" s="249"/>
      <c r="H427" s="587"/>
      <c r="I427" s="509"/>
      <c r="J427" s="492"/>
      <c r="K427" s="492"/>
      <c r="L427" s="492"/>
      <c r="M427" s="492"/>
    </row>
    <row r="428" spans="1:13" s="491" customFormat="1" ht="27.75" customHeight="1">
      <c r="A428" s="571">
        <f>IF(A427="*","*",MAX(A422:A427)+1)</f>
        <v>927</v>
      </c>
      <c r="B428" s="571">
        <f t="shared" si="74"/>
        <v>39</v>
      </c>
      <c r="C428" s="590"/>
      <c r="D428" s="579" t="s">
        <v>622</v>
      </c>
      <c r="E428" s="578" t="s">
        <v>3</v>
      </c>
      <c r="F428" s="641">
        <v>18</v>
      </c>
      <c r="G428" s="249"/>
      <c r="H428" s="587"/>
      <c r="I428" s="509"/>
      <c r="J428" s="492"/>
      <c r="K428" s="492"/>
      <c r="L428" s="492"/>
      <c r="M428" s="492"/>
    </row>
    <row r="429" spans="1:13" s="491" customFormat="1" ht="30" customHeight="1">
      <c r="A429" s="571">
        <f>IF(A428="*","*",MAX(A423:A428)+1)</f>
        <v>928</v>
      </c>
      <c r="B429" s="571">
        <f t="shared" si="74"/>
        <v>40</v>
      </c>
      <c r="C429" s="590"/>
      <c r="D429" s="579" t="s">
        <v>623</v>
      </c>
      <c r="E429" s="578" t="s">
        <v>3</v>
      </c>
      <c r="F429" s="641">
        <v>95</v>
      </c>
      <c r="G429" s="249"/>
      <c r="H429" s="587"/>
      <c r="I429" s="509"/>
      <c r="J429" s="492"/>
      <c r="K429" s="492"/>
      <c r="L429" s="492"/>
      <c r="M429" s="492"/>
    </row>
    <row r="430" spans="1:13" s="491" customFormat="1" ht="26.25" customHeight="1">
      <c r="A430" s="571">
        <f>IF(A429="*","*",MAX(A424:A429)+1)</f>
        <v>929</v>
      </c>
      <c r="B430" s="571">
        <f t="shared" si="74"/>
        <v>41</v>
      </c>
      <c r="C430" s="590"/>
      <c r="D430" s="579" t="s">
        <v>624</v>
      </c>
      <c r="E430" s="578" t="s">
        <v>3</v>
      </c>
      <c r="F430" s="641">
        <v>43</v>
      </c>
      <c r="G430" s="249"/>
      <c r="H430" s="587"/>
      <c r="I430" s="509"/>
      <c r="J430" s="492"/>
      <c r="K430" s="492"/>
      <c r="L430" s="492"/>
      <c r="M430" s="492"/>
    </row>
    <row r="431" spans="1:13" s="491" customFormat="1" ht="42" customHeight="1">
      <c r="A431" s="571">
        <f t="shared" si="70"/>
        <v>930</v>
      </c>
      <c r="B431" s="571">
        <f t="shared" si="74"/>
        <v>42</v>
      </c>
      <c r="C431" s="592"/>
      <c r="D431" s="574" t="s">
        <v>625</v>
      </c>
      <c r="E431" s="578" t="s">
        <v>626</v>
      </c>
      <c r="F431" s="641">
        <v>113</v>
      </c>
      <c r="G431" s="250"/>
      <c r="H431" s="587"/>
      <c r="I431" s="509"/>
      <c r="J431" s="492"/>
      <c r="K431" s="492"/>
      <c r="L431" s="492"/>
      <c r="M431" s="492"/>
    </row>
    <row r="432" spans="1:13" s="491" customFormat="1" ht="37.5" customHeight="1">
      <c r="A432" s="571">
        <f t="shared" si="70"/>
        <v>931</v>
      </c>
      <c r="B432" s="571">
        <f t="shared" si="74"/>
        <v>43</v>
      </c>
      <c r="C432" s="592"/>
      <c r="D432" s="579" t="s">
        <v>627</v>
      </c>
      <c r="E432" s="578" t="s">
        <v>626</v>
      </c>
      <c r="F432" s="641">
        <v>65</v>
      </c>
      <c r="G432" s="249"/>
      <c r="H432" s="587"/>
      <c r="I432" s="509"/>
      <c r="J432" s="492"/>
      <c r="K432" s="492"/>
      <c r="L432" s="492"/>
      <c r="M432" s="492"/>
    </row>
    <row r="433" spans="1:13" s="491" customFormat="1" ht="40.5" customHeight="1">
      <c r="A433" s="571">
        <f t="shared" si="70"/>
        <v>932</v>
      </c>
      <c r="B433" s="571">
        <f t="shared" si="74"/>
        <v>44</v>
      </c>
      <c r="C433" s="592"/>
      <c r="D433" s="579" t="s">
        <v>628</v>
      </c>
      <c r="E433" s="578" t="s">
        <v>3</v>
      </c>
      <c r="F433" s="641">
        <v>178</v>
      </c>
      <c r="G433" s="249"/>
      <c r="H433" s="587"/>
      <c r="I433" s="509"/>
      <c r="J433" s="492"/>
      <c r="K433" s="492"/>
      <c r="L433" s="492"/>
      <c r="M433" s="492"/>
    </row>
    <row r="434" spans="1:13" s="491" customFormat="1" ht="26.25" customHeight="1">
      <c r="A434" s="571">
        <f t="shared" si="70"/>
        <v>933</v>
      </c>
      <c r="B434" s="571">
        <f t="shared" si="74"/>
        <v>45</v>
      </c>
      <c r="C434" s="592"/>
      <c r="D434" s="579" t="s">
        <v>629</v>
      </c>
      <c r="E434" s="578" t="s">
        <v>3</v>
      </c>
      <c r="F434" s="641">
        <v>226</v>
      </c>
      <c r="G434" s="249"/>
      <c r="H434" s="587"/>
      <c r="I434" s="509"/>
      <c r="J434" s="492"/>
      <c r="K434" s="492"/>
      <c r="L434" s="492"/>
      <c r="M434" s="492"/>
    </row>
    <row r="435" spans="1:13" s="491" customFormat="1" ht="29.25" customHeight="1">
      <c r="A435" s="571">
        <f t="shared" si="70"/>
        <v>934</v>
      </c>
      <c r="B435" s="571">
        <f t="shared" si="74"/>
        <v>46</v>
      </c>
      <c r="C435" s="592"/>
      <c r="D435" s="579" t="s">
        <v>630</v>
      </c>
      <c r="E435" s="578" t="s">
        <v>3</v>
      </c>
      <c r="F435" s="641">
        <v>113</v>
      </c>
      <c r="G435" s="249"/>
      <c r="H435" s="587"/>
      <c r="I435" s="509"/>
      <c r="J435" s="492"/>
      <c r="K435" s="492"/>
      <c r="L435" s="492"/>
      <c r="M435" s="492"/>
    </row>
    <row r="436" spans="1:13" s="491" customFormat="1" ht="33" customHeight="1">
      <c r="A436" s="571">
        <f t="shared" si="70"/>
        <v>935</v>
      </c>
      <c r="B436" s="571">
        <f t="shared" si="74"/>
        <v>47</v>
      </c>
      <c r="C436" s="592"/>
      <c r="D436" s="579" t="s">
        <v>631</v>
      </c>
      <c r="E436" s="578" t="s">
        <v>3</v>
      </c>
      <c r="F436" s="641">
        <v>4</v>
      </c>
      <c r="G436" s="249"/>
      <c r="H436" s="587"/>
      <c r="I436" s="509"/>
      <c r="J436" s="492"/>
      <c r="K436" s="492"/>
      <c r="L436" s="492"/>
      <c r="M436" s="492"/>
    </row>
    <row r="437" spans="1:13" s="491" customFormat="1" ht="26.25" customHeight="1">
      <c r="A437" s="571">
        <f t="shared" si="70"/>
        <v>936</v>
      </c>
      <c r="B437" s="571">
        <f t="shared" si="74"/>
        <v>48</v>
      </c>
      <c r="C437" s="592"/>
      <c r="D437" s="579" t="s">
        <v>632</v>
      </c>
      <c r="E437" s="578" t="s">
        <v>3</v>
      </c>
      <c r="F437" s="641">
        <v>73</v>
      </c>
      <c r="G437" s="249"/>
      <c r="H437" s="587"/>
      <c r="I437" s="509"/>
      <c r="J437" s="492"/>
      <c r="K437" s="492"/>
      <c r="L437" s="492"/>
      <c r="M437" s="492"/>
    </row>
    <row r="438" spans="1:13" s="491" customFormat="1" ht="25.5" customHeight="1">
      <c r="A438" s="571">
        <f t="shared" si="70"/>
        <v>937</v>
      </c>
      <c r="B438" s="571">
        <f t="shared" si="74"/>
        <v>49</v>
      </c>
      <c r="C438" s="592"/>
      <c r="D438" s="579" t="s">
        <v>633</v>
      </c>
      <c r="E438" s="578" t="s">
        <v>3</v>
      </c>
      <c r="F438" s="641">
        <v>21</v>
      </c>
      <c r="G438" s="249"/>
      <c r="H438" s="587"/>
      <c r="I438" s="509"/>
      <c r="J438" s="492"/>
      <c r="K438" s="492"/>
      <c r="L438" s="492"/>
      <c r="M438" s="492"/>
    </row>
    <row r="439" spans="1:13" s="491" customFormat="1" ht="27.75" customHeight="1">
      <c r="A439" s="571">
        <f t="shared" si="70"/>
        <v>938</v>
      </c>
      <c r="B439" s="571">
        <f t="shared" si="74"/>
        <v>50</v>
      </c>
      <c r="C439" s="592"/>
      <c r="D439" s="579" t="s">
        <v>634</v>
      </c>
      <c r="E439" s="578" t="s">
        <v>3</v>
      </c>
      <c r="F439" s="641">
        <v>15</v>
      </c>
      <c r="G439" s="249"/>
      <c r="H439" s="587"/>
      <c r="I439" s="509"/>
      <c r="J439" s="492"/>
      <c r="K439" s="492"/>
      <c r="L439" s="492"/>
      <c r="M439" s="492"/>
    </row>
    <row r="440" spans="1:13" s="491" customFormat="1" ht="36.75" customHeight="1">
      <c r="A440" s="571">
        <f t="shared" si="70"/>
        <v>939</v>
      </c>
      <c r="B440" s="571">
        <f t="shared" si="74"/>
        <v>51</v>
      </c>
      <c r="C440" s="592"/>
      <c r="D440" s="579" t="s">
        <v>635</v>
      </c>
      <c r="E440" s="578" t="s">
        <v>3</v>
      </c>
      <c r="F440" s="641">
        <v>19</v>
      </c>
      <c r="G440" s="249"/>
      <c r="H440" s="587"/>
      <c r="I440" s="509"/>
      <c r="J440" s="492"/>
      <c r="K440" s="492"/>
      <c r="L440" s="492"/>
      <c r="M440" s="492"/>
    </row>
    <row r="441" spans="1:13" s="491" customFormat="1" ht="30.75" customHeight="1">
      <c r="A441" s="571">
        <f t="shared" si="70"/>
        <v>940</v>
      </c>
      <c r="B441" s="571">
        <f t="shared" si="74"/>
        <v>52</v>
      </c>
      <c r="C441" s="592"/>
      <c r="D441" s="579" t="s">
        <v>636</v>
      </c>
      <c r="E441" s="578" t="s">
        <v>3</v>
      </c>
      <c r="F441" s="641">
        <v>46</v>
      </c>
      <c r="G441" s="249"/>
      <c r="H441" s="587"/>
      <c r="I441" s="509"/>
      <c r="J441" s="492"/>
      <c r="K441" s="492"/>
      <c r="L441" s="492"/>
      <c r="M441" s="492"/>
    </row>
    <row r="442" spans="1:13" s="491" customFormat="1" ht="27" customHeight="1">
      <c r="A442" s="571">
        <f t="shared" si="70"/>
        <v>941</v>
      </c>
      <c r="B442" s="571">
        <f t="shared" si="74"/>
        <v>53</v>
      </c>
      <c r="C442" s="592"/>
      <c r="D442" s="579" t="s">
        <v>637</v>
      </c>
      <c r="E442" s="578" t="s">
        <v>2</v>
      </c>
      <c r="F442" s="641">
        <v>904</v>
      </c>
      <c r="G442" s="249"/>
      <c r="H442" s="587"/>
      <c r="I442" s="509"/>
      <c r="J442" s="492"/>
      <c r="K442" s="492"/>
      <c r="L442" s="492"/>
      <c r="M442" s="492"/>
    </row>
    <row r="443" spans="1:13" s="491" customFormat="1" ht="18.75" customHeight="1">
      <c r="A443" s="571">
        <f t="shared" si="70"/>
        <v>942</v>
      </c>
      <c r="B443" s="571">
        <f t="shared" si="74"/>
        <v>54</v>
      </c>
      <c r="C443" s="592"/>
      <c r="D443" s="579" t="s">
        <v>207</v>
      </c>
      <c r="E443" s="578" t="s">
        <v>2</v>
      </c>
      <c r="F443" s="641">
        <v>228</v>
      </c>
      <c r="G443" s="249"/>
      <c r="H443" s="587"/>
      <c r="I443" s="509"/>
      <c r="J443" s="492"/>
      <c r="K443" s="492"/>
      <c r="L443" s="492"/>
      <c r="M443" s="492"/>
    </row>
    <row r="444" spans="1:13" s="491" customFormat="1" ht="13.5" customHeight="1">
      <c r="A444" s="571">
        <f t="shared" si="70"/>
        <v>943</v>
      </c>
      <c r="B444" s="571">
        <f t="shared" si="74"/>
        <v>55</v>
      </c>
      <c r="C444" s="592"/>
      <c r="D444" s="579" t="s">
        <v>638</v>
      </c>
      <c r="E444" s="578" t="s">
        <v>3</v>
      </c>
      <c r="F444" s="641">
        <v>1</v>
      </c>
      <c r="G444" s="249"/>
      <c r="H444" s="587"/>
      <c r="I444" s="509"/>
      <c r="J444" s="492"/>
      <c r="K444" s="492"/>
      <c r="L444" s="492"/>
      <c r="M444" s="492"/>
    </row>
    <row r="445" spans="1:13" s="491" customFormat="1" ht="13.5" customHeight="1">
      <c r="A445" s="571">
        <f t="shared" si="70"/>
        <v>944</v>
      </c>
      <c r="B445" s="571">
        <f t="shared" si="74"/>
        <v>56</v>
      </c>
      <c r="C445" s="592"/>
      <c r="D445" s="579" t="s">
        <v>639</v>
      </c>
      <c r="E445" s="578" t="s">
        <v>3</v>
      </c>
      <c r="F445" s="641">
        <v>49</v>
      </c>
      <c r="G445" s="249"/>
      <c r="H445" s="587"/>
      <c r="I445" s="509"/>
      <c r="J445" s="492"/>
      <c r="K445" s="492"/>
      <c r="L445" s="492"/>
      <c r="M445" s="492"/>
    </row>
    <row r="446" spans="1:13" s="491" customFormat="1" ht="13.5" customHeight="1">
      <c r="A446" s="571">
        <f t="shared" si="70"/>
        <v>945</v>
      </c>
      <c r="B446" s="571">
        <f t="shared" si="74"/>
        <v>57</v>
      </c>
      <c r="C446" s="592"/>
      <c r="D446" s="579" t="s">
        <v>640</v>
      </c>
      <c r="E446" s="578" t="s">
        <v>3</v>
      </c>
      <c r="F446" s="641">
        <v>1</v>
      </c>
      <c r="G446" s="249"/>
      <c r="H446" s="587"/>
      <c r="I446" s="509"/>
      <c r="J446" s="492"/>
      <c r="K446" s="492"/>
      <c r="L446" s="492"/>
      <c r="M446" s="492"/>
    </row>
    <row r="447" spans="1:13" s="491" customFormat="1" ht="13.5" customHeight="1">
      <c r="A447" s="571">
        <f t="shared" si="70"/>
        <v>946</v>
      </c>
      <c r="B447" s="571">
        <f t="shared" si="74"/>
        <v>58</v>
      </c>
      <c r="C447" s="592"/>
      <c r="D447" s="579" t="s">
        <v>641</v>
      </c>
      <c r="E447" s="578" t="s">
        <v>642</v>
      </c>
      <c r="F447" s="641">
        <v>14</v>
      </c>
      <c r="G447" s="249"/>
      <c r="H447" s="587"/>
      <c r="I447" s="509"/>
      <c r="J447" s="492"/>
      <c r="K447" s="492"/>
      <c r="L447" s="492"/>
      <c r="M447" s="492"/>
    </row>
    <row r="448" spans="1:13" s="491" customFormat="1" ht="25.5" customHeight="1">
      <c r="A448" s="571">
        <f t="shared" si="70"/>
        <v>947</v>
      </c>
      <c r="B448" s="571">
        <f t="shared" si="74"/>
        <v>59</v>
      </c>
      <c r="C448" s="592"/>
      <c r="D448" s="579" t="s">
        <v>643</v>
      </c>
      <c r="E448" s="578" t="s">
        <v>644</v>
      </c>
      <c r="F448" s="641">
        <v>12</v>
      </c>
      <c r="G448" s="249"/>
      <c r="H448" s="587"/>
      <c r="I448" s="509"/>
      <c r="J448" s="492"/>
      <c r="K448" s="492"/>
      <c r="L448" s="492"/>
      <c r="M448" s="492"/>
    </row>
    <row r="449" spans="1:13" s="491" customFormat="1" ht="27.75" customHeight="1">
      <c r="A449" s="571">
        <f t="shared" si="70"/>
        <v>948</v>
      </c>
      <c r="B449" s="571">
        <f t="shared" si="74"/>
        <v>60</v>
      </c>
      <c r="C449" s="592"/>
      <c r="D449" s="579" t="s">
        <v>645</v>
      </c>
      <c r="E449" s="578" t="s">
        <v>644</v>
      </c>
      <c r="F449" s="641">
        <v>12</v>
      </c>
      <c r="G449" s="249"/>
      <c r="H449" s="587"/>
      <c r="I449" s="509"/>
      <c r="J449" s="492"/>
      <c r="K449" s="492"/>
      <c r="L449" s="492"/>
      <c r="M449" s="492"/>
    </row>
    <row r="450" spans="1:13" s="491" customFormat="1" ht="13.5" customHeight="1" thickBot="1">
      <c r="A450" s="571">
        <f t="shared" si="70"/>
        <v>949</v>
      </c>
      <c r="B450" s="571">
        <f t="shared" si="74"/>
        <v>61</v>
      </c>
      <c r="C450" s="593"/>
      <c r="D450" s="581" t="s">
        <v>646</v>
      </c>
      <c r="E450" s="582" t="s">
        <v>647</v>
      </c>
      <c r="F450" s="642">
        <v>115</v>
      </c>
      <c r="G450" s="772"/>
      <c r="H450" s="587"/>
      <c r="I450" s="509"/>
      <c r="J450" s="492"/>
      <c r="K450" s="492"/>
      <c r="L450" s="492"/>
      <c r="M450" s="492"/>
    </row>
    <row r="451" spans="1:13" s="491" customFormat="1" ht="13.5" customHeight="1" thickBot="1">
      <c r="A451" s="1108" t="s">
        <v>648</v>
      </c>
      <c r="B451" s="1109"/>
      <c r="C451" s="1109"/>
      <c r="D451" s="1109"/>
      <c r="E451" s="1109"/>
      <c r="F451" s="1109"/>
      <c r="G451" s="1110"/>
      <c r="H451" s="588"/>
      <c r="I451" s="634"/>
      <c r="J451" s="492"/>
      <c r="K451" s="492"/>
      <c r="L451" s="492"/>
      <c r="M451" s="492"/>
    </row>
    <row r="452" spans="1:13" s="4" customFormat="1" ht="13.5" customHeight="1" thickBot="1">
      <c r="A452" s="627" t="s">
        <v>5</v>
      </c>
      <c r="B452" s="568" t="s">
        <v>5</v>
      </c>
      <c r="C452" s="248" t="s">
        <v>144</v>
      </c>
      <c r="D452" s="169" t="s">
        <v>66</v>
      </c>
      <c r="E452" s="162" t="s">
        <v>153</v>
      </c>
      <c r="F452" s="98" t="s">
        <v>153</v>
      </c>
      <c r="G452" s="258" t="s">
        <v>153</v>
      </c>
      <c r="H452" s="98" t="s">
        <v>153</v>
      </c>
      <c r="I452" s="136"/>
      <c r="J452" s="492"/>
      <c r="K452" s="492"/>
      <c r="L452" s="37"/>
      <c r="M452" s="37"/>
    </row>
    <row r="453" spans="1:13" s="4" customFormat="1" ht="13.5" customHeight="1">
      <c r="A453" s="565">
        <f>IF(A452="*","*",MAX(A377:A452)+1)</f>
        <v>950</v>
      </c>
      <c r="B453" s="571">
        <f>IF(B452="*","*",MAX(B383:B452)+1)</f>
        <v>109</v>
      </c>
      <c r="C453" s="381"/>
      <c r="D453" s="494" t="s">
        <v>810</v>
      </c>
      <c r="E453" s="2" t="s">
        <v>2</v>
      </c>
      <c r="F453" s="566">
        <f>92+44.5</f>
        <v>136.5</v>
      </c>
      <c r="G453" s="61"/>
      <c r="H453" s="566"/>
      <c r="I453" s="136"/>
      <c r="J453" s="492"/>
      <c r="K453" s="492"/>
      <c r="L453" s="37"/>
      <c r="M453" s="37"/>
    </row>
    <row r="454" spans="1:13" s="4" customFormat="1" ht="13.5" customHeight="1" thickBot="1">
      <c r="A454" s="276">
        <f>IF(A453="*","*",MAX(A378:A453)+1)</f>
        <v>951</v>
      </c>
      <c r="B454" s="557">
        <f>IF(B453="*","*",MAX(B384:B453)+1)</f>
        <v>110</v>
      </c>
      <c r="C454" s="382"/>
      <c r="D454" s="493" t="s">
        <v>811</v>
      </c>
      <c r="E454" s="2" t="s">
        <v>2</v>
      </c>
      <c r="F454" s="566">
        <f>76.5+96</f>
        <v>172.5</v>
      </c>
      <c r="G454" s="61"/>
      <c r="H454" s="566"/>
      <c r="I454" s="136"/>
      <c r="J454" s="492"/>
      <c r="K454" s="492"/>
      <c r="L454" s="37"/>
      <c r="M454" s="37"/>
    </row>
    <row r="455" spans="1:13" s="4" customFormat="1" ht="13.5" customHeight="1" thickBot="1">
      <c r="A455" s="1072" t="s">
        <v>809</v>
      </c>
      <c r="B455" s="1073"/>
      <c r="C455" s="1073"/>
      <c r="D455" s="1073"/>
      <c r="E455" s="1073"/>
      <c r="F455" s="1073"/>
      <c r="G455" s="1074"/>
      <c r="H455" s="98"/>
      <c r="I455" s="136"/>
      <c r="J455" s="492"/>
      <c r="K455" s="492"/>
      <c r="L455" s="37"/>
      <c r="M455" s="37"/>
    </row>
    <row r="456" spans="1:13" s="4" customFormat="1" ht="13.5" customHeight="1" thickBot="1">
      <c r="A456" s="856" t="s">
        <v>5</v>
      </c>
      <c r="B456" s="345" t="s">
        <v>5</v>
      </c>
      <c r="C456" s="186" t="s">
        <v>54</v>
      </c>
      <c r="D456" s="178" t="s">
        <v>55</v>
      </c>
      <c r="E456" s="180" t="s">
        <v>153</v>
      </c>
      <c r="F456" s="184" t="s">
        <v>153</v>
      </c>
      <c r="G456" s="771" t="s">
        <v>153</v>
      </c>
      <c r="H456" s="184" t="s">
        <v>153</v>
      </c>
      <c r="I456" s="136"/>
      <c r="J456" s="492"/>
      <c r="K456" s="492"/>
      <c r="L456" s="37"/>
      <c r="M456" s="37"/>
    </row>
    <row r="457" spans="1:13" s="4" customFormat="1" ht="13.5" customHeight="1">
      <c r="A457" s="857" t="s">
        <v>5</v>
      </c>
      <c r="B457" s="344" t="s">
        <v>5</v>
      </c>
      <c r="C457" s="255" t="s">
        <v>93</v>
      </c>
      <c r="D457" s="408" t="s">
        <v>74</v>
      </c>
      <c r="E457" s="256" t="s">
        <v>153</v>
      </c>
      <c r="F457" s="536" t="s">
        <v>153</v>
      </c>
      <c r="G457" s="256" t="s">
        <v>153</v>
      </c>
      <c r="H457" s="536" t="s">
        <v>153</v>
      </c>
      <c r="I457" s="136"/>
      <c r="J457" s="492"/>
      <c r="K457" s="492"/>
      <c r="L457" s="37"/>
      <c r="M457" s="37"/>
    </row>
    <row r="458" spans="1:13" s="4" customFormat="1" ht="26.25" customHeight="1">
      <c r="A458" s="265">
        <f>IF(A457="*","*",MAX(A385:A457)+1)</f>
        <v>952</v>
      </c>
      <c r="B458" s="354">
        <f>IF(B457="*","*",MAX(B385:B457)+1)</f>
        <v>111</v>
      </c>
      <c r="C458" s="451"/>
      <c r="D458" s="450" t="s">
        <v>812</v>
      </c>
      <c r="E458" s="61" t="s">
        <v>2</v>
      </c>
      <c r="F458" s="566">
        <v>4303</v>
      </c>
      <c r="G458" s="61"/>
      <c r="H458" s="566"/>
      <c r="I458" s="136"/>
      <c r="J458" s="492"/>
      <c r="K458" s="492"/>
      <c r="L458" s="37"/>
      <c r="M458" s="37"/>
    </row>
    <row r="459" spans="1:13" s="4" customFormat="1" ht="23.25" customHeight="1" thickBot="1">
      <c r="A459" s="266">
        <f t="shared" ref="A459:B459" si="77">IF(A458="*","*",MAX(A452:A458)+1)</f>
        <v>953</v>
      </c>
      <c r="B459" s="355">
        <f t="shared" si="77"/>
        <v>112</v>
      </c>
      <c r="C459" s="452"/>
      <c r="D459" s="450" t="s">
        <v>813</v>
      </c>
      <c r="E459" s="61" t="s">
        <v>2</v>
      </c>
      <c r="F459" s="495">
        <v>466</v>
      </c>
      <c r="G459" s="61"/>
      <c r="H459" s="566"/>
      <c r="I459" s="136"/>
      <c r="J459" s="492"/>
      <c r="K459" s="492"/>
      <c r="L459" s="37"/>
      <c r="M459" s="37"/>
    </row>
    <row r="460" spans="1:13" s="4" customFormat="1" ht="13.5" customHeight="1" thickBot="1">
      <c r="A460" s="1072" t="s">
        <v>814</v>
      </c>
      <c r="B460" s="1073"/>
      <c r="C460" s="1073"/>
      <c r="D460" s="1073"/>
      <c r="E460" s="1073"/>
      <c r="F460" s="1073"/>
      <c r="G460" s="1074"/>
      <c r="H460" s="98"/>
      <c r="I460" s="136"/>
      <c r="J460" s="492"/>
      <c r="K460" s="492"/>
      <c r="L460" s="37"/>
      <c r="M460" s="37"/>
    </row>
    <row r="461" spans="1:13" s="4" customFormat="1" ht="13.5" customHeight="1">
      <c r="A461" s="843" t="s">
        <v>5</v>
      </c>
      <c r="B461" s="344" t="s">
        <v>5</v>
      </c>
      <c r="C461" s="255" t="s">
        <v>89</v>
      </c>
      <c r="D461" s="257" t="s">
        <v>90</v>
      </c>
      <c r="E461" s="190" t="s">
        <v>153</v>
      </c>
      <c r="F461" s="536" t="s">
        <v>153</v>
      </c>
      <c r="G461" s="256" t="s">
        <v>153</v>
      </c>
      <c r="H461" s="536" t="s">
        <v>153</v>
      </c>
      <c r="I461" s="136"/>
      <c r="J461" s="492"/>
      <c r="K461" s="492"/>
      <c r="L461" s="37"/>
      <c r="M461" s="37"/>
    </row>
    <row r="462" spans="1:13" s="4" customFormat="1" ht="31.5" customHeight="1">
      <c r="A462" s="265">
        <f t="shared" ref="A462:B463" si="78">IF(A461="*","*",MAX(A455:A461)+1)</f>
        <v>954</v>
      </c>
      <c r="B462" s="354">
        <f t="shared" si="78"/>
        <v>113</v>
      </c>
      <c r="C462" s="451"/>
      <c r="D462" s="453" t="s">
        <v>815</v>
      </c>
      <c r="E462" s="2" t="s">
        <v>2</v>
      </c>
      <c r="F462" s="566">
        <v>40</v>
      </c>
      <c r="G462" s="61"/>
      <c r="H462" s="566"/>
      <c r="I462" s="136"/>
      <c r="J462" s="492"/>
      <c r="K462" s="492"/>
      <c r="L462" s="37"/>
      <c r="M462" s="37"/>
    </row>
    <row r="463" spans="1:13" s="4" customFormat="1" ht="30" customHeight="1" thickBot="1">
      <c r="A463" s="266">
        <f t="shared" si="78"/>
        <v>955</v>
      </c>
      <c r="B463" s="355">
        <f t="shared" si="78"/>
        <v>114</v>
      </c>
      <c r="C463" s="452"/>
      <c r="D463" s="454" t="s">
        <v>819</v>
      </c>
      <c r="E463" s="70" t="s">
        <v>10</v>
      </c>
      <c r="F463" s="567">
        <v>24</v>
      </c>
      <c r="G463" s="701"/>
      <c r="H463" s="566"/>
      <c r="I463" s="136"/>
      <c r="J463" s="492"/>
      <c r="K463" s="492"/>
      <c r="L463" s="37"/>
      <c r="M463" s="37"/>
    </row>
    <row r="464" spans="1:13" s="4" customFormat="1" ht="13.5" customHeight="1" thickBot="1">
      <c r="A464" s="1072" t="s">
        <v>817</v>
      </c>
      <c r="B464" s="1073"/>
      <c r="C464" s="1073"/>
      <c r="D464" s="1073"/>
      <c r="E464" s="1073"/>
      <c r="F464" s="1073"/>
      <c r="G464" s="1074"/>
      <c r="H464" s="98"/>
      <c r="I464" s="136"/>
      <c r="J464" s="492"/>
      <c r="K464" s="492"/>
      <c r="L464" s="37"/>
      <c r="M464" s="37"/>
    </row>
    <row r="465" spans="1:13" s="4" customFormat="1" ht="13.5" customHeight="1" thickBot="1">
      <c r="A465" s="627" t="s">
        <v>5</v>
      </c>
      <c r="B465" s="356" t="s">
        <v>5</v>
      </c>
      <c r="C465" s="258" t="s">
        <v>91</v>
      </c>
      <c r="D465" s="169" t="s">
        <v>92</v>
      </c>
      <c r="E465" s="108" t="s">
        <v>153</v>
      </c>
      <c r="F465" s="309" t="s">
        <v>153</v>
      </c>
      <c r="G465" s="703" t="s">
        <v>153</v>
      </c>
      <c r="H465" s="98" t="s">
        <v>153</v>
      </c>
      <c r="I465" s="136"/>
      <c r="J465" s="492"/>
      <c r="K465" s="492"/>
      <c r="L465" s="37"/>
      <c r="M465" s="37"/>
    </row>
    <row r="466" spans="1:13" s="4" customFormat="1" ht="33" customHeight="1">
      <c r="A466" s="265">
        <f t="shared" ref="A466:B467" si="79">IF(A465="*","*",MAX(A459:A465)+1)</f>
        <v>956</v>
      </c>
      <c r="B466" s="354">
        <f t="shared" si="79"/>
        <v>115</v>
      </c>
      <c r="C466" s="457"/>
      <c r="D466" s="455" t="s">
        <v>816</v>
      </c>
      <c r="E466" s="69" t="s">
        <v>2</v>
      </c>
      <c r="F466" s="495">
        <v>820</v>
      </c>
      <c r="G466" s="755"/>
      <c r="H466" s="495"/>
      <c r="I466" s="136"/>
      <c r="J466" s="492"/>
      <c r="K466" s="492"/>
      <c r="L466" s="37"/>
      <c r="M466" s="37"/>
    </row>
    <row r="467" spans="1:13" s="4" customFormat="1" ht="13.5" customHeight="1" thickBot="1">
      <c r="A467" s="266">
        <f t="shared" si="79"/>
        <v>957</v>
      </c>
      <c r="B467" s="355">
        <f t="shared" si="79"/>
        <v>116</v>
      </c>
      <c r="C467" s="452"/>
      <c r="D467" s="456" t="s">
        <v>891</v>
      </c>
      <c r="E467" s="3" t="s">
        <v>11</v>
      </c>
      <c r="F467" s="501">
        <v>66</v>
      </c>
      <c r="G467" s="812"/>
      <c r="H467" s="501"/>
      <c r="I467" s="136"/>
      <c r="J467" s="492"/>
      <c r="K467" s="492"/>
      <c r="L467" s="37"/>
      <c r="M467" s="37"/>
    </row>
    <row r="468" spans="1:13" s="4" customFormat="1" ht="13.5" customHeight="1" thickBot="1">
      <c r="A468" s="1072" t="s">
        <v>818</v>
      </c>
      <c r="B468" s="1073"/>
      <c r="C468" s="1073"/>
      <c r="D468" s="1073"/>
      <c r="E468" s="1073"/>
      <c r="F468" s="1073"/>
      <c r="G468" s="1074"/>
      <c r="H468" s="98"/>
      <c r="I468" s="136"/>
      <c r="J468" s="492"/>
      <c r="K468" s="492"/>
      <c r="L468" s="37"/>
      <c r="M468" s="37"/>
    </row>
    <row r="469" spans="1:13" s="4" customFormat="1" thickBot="1">
      <c r="A469" s="627" t="s">
        <v>5</v>
      </c>
      <c r="B469" s="568" t="s">
        <v>5</v>
      </c>
      <c r="C469" s="289" t="s">
        <v>56</v>
      </c>
      <c r="D469" s="169" t="s">
        <v>57</v>
      </c>
      <c r="E469" s="108" t="s">
        <v>153</v>
      </c>
      <c r="F469" s="309" t="s">
        <v>153</v>
      </c>
      <c r="G469" s="703" t="s">
        <v>153</v>
      </c>
      <c r="H469" s="98" t="s">
        <v>153</v>
      </c>
      <c r="I469" s="136"/>
      <c r="J469" s="492"/>
      <c r="K469" s="492"/>
      <c r="L469" s="37"/>
      <c r="M469" s="37"/>
    </row>
    <row r="470" spans="1:13" s="4" customFormat="1" ht="24.75" customHeight="1" thickBot="1">
      <c r="A470" s="267">
        <f t="shared" ref="A470:B470" si="80">IF(A469="*","*",MAX(A463:A469)+1)</f>
        <v>958</v>
      </c>
      <c r="B470" s="555">
        <f t="shared" si="80"/>
        <v>117</v>
      </c>
      <c r="C470" s="383"/>
      <c r="D470" s="409" t="s">
        <v>820</v>
      </c>
      <c r="E470" s="68" t="s">
        <v>2</v>
      </c>
      <c r="F470" s="88">
        <v>7204</v>
      </c>
      <c r="G470" s="706"/>
      <c r="H470" s="88"/>
      <c r="I470" s="136"/>
      <c r="J470" s="492"/>
      <c r="K470" s="492"/>
      <c r="L470" s="37"/>
      <c r="M470" s="37"/>
    </row>
    <row r="471" spans="1:13" s="4" customFormat="1" ht="13.5" customHeight="1" thickBot="1">
      <c r="A471" s="1072" t="s">
        <v>821</v>
      </c>
      <c r="B471" s="1073"/>
      <c r="C471" s="1073"/>
      <c r="D471" s="1073"/>
      <c r="E471" s="1073"/>
      <c r="F471" s="1073"/>
      <c r="G471" s="1074"/>
      <c r="H471" s="98"/>
      <c r="I471" s="136"/>
      <c r="J471" s="492"/>
      <c r="K471" s="492"/>
      <c r="L471" s="37"/>
      <c r="M471" s="37"/>
    </row>
    <row r="472" spans="1:13" s="4" customFormat="1" thickBot="1">
      <c r="A472" s="282" t="s">
        <v>5</v>
      </c>
      <c r="B472" s="348" t="s">
        <v>5</v>
      </c>
      <c r="C472" s="177" t="s">
        <v>58</v>
      </c>
      <c r="D472" s="178" t="s">
        <v>65</v>
      </c>
      <c r="E472" s="180" t="s">
        <v>153</v>
      </c>
      <c r="F472" s="184" t="s">
        <v>153</v>
      </c>
      <c r="G472" s="771" t="s">
        <v>153</v>
      </c>
      <c r="H472" s="184" t="s">
        <v>153</v>
      </c>
      <c r="I472" s="136"/>
      <c r="J472" s="492"/>
      <c r="K472" s="492"/>
      <c r="L472" s="37"/>
      <c r="M472" s="37"/>
    </row>
    <row r="473" spans="1:13" s="4" customFormat="1" ht="27" customHeight="1">
      <c r="A473" s="843" t="s">
        <v>5</v>
      </c>
      <c r="B473" s="344" t="s">
        <v>5</v>
      </c>
      <c r="C473" s="167" t="s">
        <v>0</v>
      </c>
      <c r="D473" s="208" t="s">
        <v>145</v>
      </c>
      <c r="E473" s="190" t="s">
        <v>153</v>
      </c>
      <c r="F473" s="536" t="s">
        <v>153</v>
      </c>
      <c r="G473" s="256" t="s">
        <v>153</v>
      </c>
      <c r="H473" s="536" t="s">
        <v>153</v>
      </c>
      <c r="I473" s="136"/>
      <c r="J473" s="492"/>
      <c r="K473" s="492"/>
      <c r="L473" s="37"/>
      <c r="M473" s="37"/>
    </row>
    <row r="474" spans="1:13" s="4" customFormat="1" ht="13.5" customHeight="1">
      <c r="A474" s="565">
        <f t="shared" ref="A474:B492" si="81">IF(A473="*","*",MAX(A467:A473)+1)</f>
        <v>959</v>
      </c>
      <c r="B474" s="571">
        <f t="shared" si="81"/>
        <v>118</v>
      </c>
      <c r="C474" s="460"/>
      <c r="D474" s="272" t="s">
        <v>822</v>
      </c>
      <c r="E474" s="22" t="s">
        <v>88</v>
      </c>
      <c r="F474" s="692">
        <v>7530</v>
      </c>
      <c r="G474" s="888"/>
      <c r="H474" s="711"/>
      <c r="I474" s="136"/>
      <c r="J474" s="492"/>
      <c r="K474" s="8"/>
      <c r="L474" s="8"/>
      <c r="M474" s="8"/>
    </row>
    <row r="475" spans="1:13" s="4" customFormat="1" ht="13.5" customHeight="1">
      <c r="A475" s="565">
        <f t="shared" si="81"/>
        <v>960</v>
      </c>
      <c r="B475" s="571">
        <f t="shared" si="81"/>
        <v>119</v>
      </c>
      <c r="C475" s="460"/>
      <c r="D475" s="272" t="s">
        <v>823</v>
      </c>
      <c r="E475" s="22" t="s">
        <v>88</v>
      </c>
      <c r="F475" s="692">
        <v>13916</v>
      </c>
      <c r="G475" s="888"/>
      <c r="H475" s="711"/>
      <c r="I475" s="136"/>
      <c r="J475" s="492"/>
      <c r="K475" s="8"/>
      <c r="L475" s="8"/>
      <c r="M475" s="8"/>
    </row>
    <row r="476" spans="1:13" s="4" customFormat="1" ht="13.5" customHeight="1">
      <c r="A476" s="565">
        <f t="shared" si="81"/>
        <v>961</v>
      </c>
      <c r="B476" s="571">
        <f t="shared" si="81"/>
        <v>120</v>
      </c>
      <c r="C476" s="460"/>
      <c r="D476" s="272" t="s">
        <v>824</v>
      </c>
      <c r="E476" s="20" t="s">
        <v>87</v>
      </c>
      <c r="F476" s="692">
        <v>981</v>
      </c>
      <c r="G476" s="888"/>
      <c r="H476" s="711"/>
      <c r="I476" s="136"/>
      <c r="J476" s="492"/>
      <c r="K476" s="8"/>
      <c r="L476" s="8"/>
      <c r="M476" s="8"/>
    </row>
    <row r="477" spans="1:13" s="4" customFormat="1" ht="27.75" customHeight="1">
      <c r="A477" s="565">
        <f t="shared" si="81"/>
        <v>962</v>
      </c>
      <c r="B477" s="571">
        <f t="shared" si="81"/>
        <v>121</v>
      </c>
      <c r="C477" s="460"/>
      <c r="D477" s="272" t="s">
        <v>825</v>
      </c>
      <c r="E477" s="20" t="s">
        <v>3</v>
      </c>
      <c r="F477" s="692">
        <v>168</v>
      </c>
      <c r="G477" s="888"/>
      <c r="H477" s="711"/>
      <c r="I477" s="136"/>
      <c r="J477" s="492"/>
      <c r="K477" s="8"/>
      <c r="L477" s="8"/>
      <c r="M477" s="8"/>
    </row>
    <row r="478" spans="1:13" s="4" customFormat="1" ht="27.75" customHeight="1">
      <c r="A478" s="565">
        <f t="shared" si="81"/>
        <v>963</v>
      </c>
      <c r="B478" s="571">
        <f t="shared" si="81"/>
        <v>122</v>
      </c>
      <c r="C478" s="460"/>
      <c r="D478" s="272" t="s">
        <v>826</v>
      </c>
      <c r="E478" s="20" t="s">
        <v>3</v>
      </c>
      <c r="F478" s="692">
        <v>6</v>
      </c>
      <c r="G478" s="888"/>
      <c r="H478" s="711"/>
      <c r="I478" s="136"/>
      <c r="J478" s="492"/>
      <c r="K478" s="8"/>
      <c r="L478" s="8"/>
      <c r="M478" s="8"/>
    </row>
    <row r="479" spans="1:13" s="4" customFormat="1" ht="27" customHeight="1">
      <c r="A479" s="565">
        <f t="shared" si="81"/>
        <v>964</v>
      </c>
      <c r="B479" s="571">
        <f t="shared" si="81"/>
        <v>123</v>
      </c>
      <c r="C479" s="460"/>
      <c r="D479" s="272" t="s">
        <v>827</v>
      </c>
      <c r="E479" s="22" t="s">
        <v>3</v>
      </c>
      <c r="F479" s="692">
        <v>1509</v>
      </c>
      <c r="G479" s="888"/>
      <c r="H479" s="711"/>
      <c r="I479" s="136"/>
      <c r="J479" s="492"/>
      <c r="K479" s="8"/>
      <c r="L479" s="8"/>
      <c r="M479" s="8"/>
    </row>
    <row r="480" spans="1:13" s="4" customFormat="1" ht="27.75" customHeight="1">
      <c r="A480" s="565">
        <f t="shared" si="81"/>
        <v>965</v>
      </c>
      <c r="B480" s="571">
        <f t="shared" si="81"/>
        <v>124</v>
      </c>
      <c r="C480" s="460"/>
      <c r="D480" s="272" t="s">
        <v>828</v>
      </c>
      <c r="E480" s="22" t="s">
        <v>3</v>
      </c>
      <c r="F480" s="692">
        <v>428</v>
      </c>
      <c r="G480" s="888"/>
      <c r="H480" s="711"/>
      <c r="I480" s="136"/>
      <c r="J480" s="492"/>
      <c r="K480" s="8"/>
      <c r="L480" s="8"/>
      <c r="M480" s="8"/>
    </row>
    <row r="481" spans="1:13" s="4" customFormat="1" ht="24" customHeight="1">
      <c r="A481" s="565">
        <f t="shared" si="81"/>
        <v>966</v>
      </c>
      <c r="B481" s="571">
        <f t="shared" si="81"/>
        <v>125</v>
      </c>
      <c r="C481" s="460"/>
      <c r="D481" s="272" t="s">
        <v>829</v>
      </c>
      <c r="E481" s="22" t="s">
        <v>3</v>
      </c>
      <c r="F481" s="692">
        <v>127</v>
      </c>
      <c r="G481" s="888"/>
      <c r="H481" s="711"/>
      <c r="I481" s="136"/>
      <c r="J481" s="492"/>
      <c r="K481" s="8"/>
      <c r="L481" s="8"/>
      <c r="M481" s="8"/>
    </row>
    <row r="482" spans="1:13" s="4" customFormat="1" ht="13.5" customHeight="1">
      <c r="A482" s="565">
        <f t="shared" si="81"/>
        <v>967</v>
      </c>
      <c r="B482" s="571">
        <f t="shared" si="81"/>
        <v>126</v>
      </c>
      <c r="C482" s="460"/>
      <c r="D482" s="272" t="s">
        <v>830</v>
      </c>
      <c r="E482" s="22" t="s">
        <v>87</v>
      </c>
      <c r="F482" s="692">
        <v>694</v>
      </c>
      <c r="G482" s="888"/>
      <c r="H482" s="711"/>
      <c r="I482" s="136"/>
      <c r="J482" s="492"/>
      <c r="K482" s="8"/>
      <c r="L482" s="8"/>
      <c r="M482" s="8"/>
    </row>
    <row r="483" spans="1:13" s="4" customFormat="1" ht="13.5" customHeight="1">
      <c r="A483" s="565">
        <f t="shared" si="81"/>
        <v>968</v>
      </c>
      <c r="B483" s="571">
        <f t="shared" si="81"/>
        <v>127</v>
      </c>
      <c r="C483" s="460"/>
      <c r="D483" s="272" t="s">
        <v>831</v>
      </c>
      <c r="E483" s="22" t="s">
        <v>87</v>
      </c>
      <c r="F483" s="714">
        <v>71</v>
      </c>
      <c r="G483" s="888"/>
      <c r="H483" s="711"/>
      <c r="I483" s="136"/>
      <c r="J483" s="492"/>
      <c r="K483" s="8"/>
      <c r="L483" s="8"/>
      <c r="M483" s="8"/>
    </row>
    <row r="484" spans="1:13" s="4" customFormat="1" ht="13.5" customHeight="1">
      <c r="A484" s="565">
        <f t="shared" si="81"/>
        <v>969</v>
      </c>
      <c r="B484" s="571">
        <f t="shared" si="81"/>
        <v>128</v>
      </c>
      <c r="C484" s="460"/>
      <c r="D484" s="272" t="s">
        <v>832</v>
      </c>
      <c r="E484" s="22" t="s">
        <v>88</v>
      </c>
      <c r="F484" s="714">
        <v>1414</v>
      </c>
      <c r="G484" s="888"/>
      <c r="H484" s="711"/>
      <c r="I484" s="136"/>
      <c r="J484" s="492"/>
      <c r="K484" s="8"/>
      <c r="L484" s="8"/>
      <c r="M484" s="8"/>
    </row>
    <row r="485" spans="1:13" s="4" customFormat="1" ht="13.5" customHeight="1">
      <c r="A485" s="565">
        <f t="shared" si="81"/>
        <v>970</v>
      </c>
      <c r="B485" s="571">
        <f t="shared" si="81"/>
        <v>129</v>
      </c>
      <c r="C485" s="460"/>
      <c r="D485" s="458" t="s">
        <v>833</v>
      </c>
      <c r="E485" s="22" t="s">
        <v>3</v>
      </c>
      <c r="F485" s="692">
        <v>168</v>
      </c>
      <c r="G485" s="888"/>
      <c r="H485" s="711"/>
      <c r="I485" s="136"/>
      <c r="J485" s="492"/>
      <c r="K485" s="8"/>
      <c r="L485" s="8"/>
      <c r="M485" s="8"/>
    </row>
    <row r="486" spans="1:13" s="4" customFormat="1" ht="13.5" customHeight="1">
      <c r="A486" s="565">
        <f t="shared" si="81"/>
        <v>971</v>
      </c>
      <c r="B486" s="571">
        <f t="shared" si="81"/>
        <v>130</v>
      </c>
      <c r="C486" s="460"/>
      <c r="D486" s="458" t="s">
        <v>834</v>
      </c>
      <c r="E486" s="22" t="s">
        <v>3</v>
      </c>
      <c r="F486" s="692">
        <v>6</v>
      </c>
      <c r="G486" s="888"/>
      <c r="H486" s="711"/>
      <c r="I486" s="136"/>
      <c r="J486" s="492"/>
      <c r="K486" s="8"/>
      <c r="L486" s="8"/>
      <c r="M486" s="8"/>
    </row>
    <row r="487" spans="1:13" s="4" customFormat="1" ht="13.5" customHeight="1">
      <c r="A487" s="565">
        <f t="shared" si="81"/>
        <v>972</v>
      </c>
      <c r="B487" s="571">
        <f t="shared" si="81"/>
        <v>131</v>
      </c>
      <c r="C487" s="460"/>
      <c r="D487" s="272" t="s">
        <v>835</v>
      </c>
      <c r="E487" s="22" t="s">
        <v>3</v>
      </c>
      <c r="F487" s="692">
        <v>1509</v>
      </c>
      <c r="G487" s="888"/>
      <c r="H487" s="711"/>
      <c r="I487" s="136"/>
      <c r="J487" s="492"/>
      <c r="K487" s="8"/>
      <c r="L487" s="8"/>
      <c r="M487" s="8"/>
    </row>
    <row r="488" spans="1:13" s="4" customFormat="1" ht="13.5" customHeight="1">
      <c r="A488" s="565">
        <f t="shared" si="81"/>
        <v>973</v>
      </c>
      <c r="B488" s="571">
        <f t="shared" si="81"/>
        <v>132</v>
      </c>
      <c r="C488" s="460"/>
      <c r="D488" s="272" t="s">
        <v>836</v>
      </c>
      <c r="E488" s="22" t="s">
        <v>3</v>
      </c>
      <c r="F488" s="692">
        <v>428</v>
      </c>
      <c r="G488" s="888"/>
      <c r="H488" s="711"/>
      <c r="I488" s="136"/>
      <c r="J488" s="492"/>
      <c r="K488" s="8"/>
      <c r="L488" s="8"/>
      <c r="M488" s="8"/>
    </row>
    <row r="489" spans="1:13" s="4" customFormat="1" ht="13.5" customHeight="1">
      <c r="A489" s="565">
        <f t="shared" si="81"/>
        <v>974</v>
      </c>
      <c r="B489" s="571">
        <f t="shared" si="81"/>
        <v>133</v>
      </c>
      <c r="C489" s="460"/>
      <c r="D489" s="272" t="s">
        <v>837</v>
      </c>
      <c r="E489" s="22" t="s">
        <v>3</v>
      </c>
      <c r="F489" s="692">
        <v>127</v>
      </c>
      <c r="G489" s="888"/>
      <c r="H489" s="711"/>
      <c r="I489" s="136"/>
      <c r="J489" s="492"/>
      <c r="K489" s="8"/>
      <c r="L489" s="8"/>
      <c r="M489" s="8"/>
    </row>
    <row r="490" spans="1:13" s="4" customFormat="1" ht="13.5" customHeight="1">
      <c r="A490" s="565">
        <f t="shared" si="81"/>
        <v>975</v>
      </c>
      <c r="B490" s="571">
        <f t="shared" si="81"/>
        <v>134</v>
      </c>
      <c r="C490" s="460"/>
      <c r="D490" s="272" t="s">
        <v>838</v>
      </c>
      <c r="E490" s="22" t="s">
        <v>88</v>
      </c>
      <c r="F490" s="692">
        <v>21446</v>
      </c>
      <c r="G490" s="888"/>
      <c r="H490" s="711"/>
      <c r="I490" s="136"/>
      <c r="J490" s="492"/>
      <c r="K490" s="8"/>
      <c r="L490" s="8"/>
      <c r="M490" s="8"/>
    </row>
    <row r="491" spans="1:13" s="4" customFormat="1" ht="13.5" customHeight="1">
      <c r="A491" s="565">
        <f t="shared" si="81"/>
        <v>976</v>
      </c>
      <c r="B491" s="571">
        <f t="shared" si="81"/>
        <v>135</v>
      </c>
      <c r="C491" s="460"/>
      <c r="D491" s="272" t="s">
        <v>839</v>
      </c>
      <c r="E491" s="22" t="s">
        <v>87</v>
      </c>
      <c r="F491" s="692">
        <v>24</v>
      </c>
      <c r="G491" s="888"/>
      <c r="H491" s="711"/>
      <c r="I491" s="136"/>
      <c r="J491" s="492"/>
      <c r="K491" s="8"/>
      <c r="L491" s="8"/>
      <c r="M491" s="8"/>
    </row>
    <row r="492" spans="1:13" s="4" customFormat="1" ht="13.5" customHeight="1" thickBot="1">
      <c r="A492" s="276">
        <f t="shared" si="81"/>
        <v>977</v>
      </c>
      <c r="B492" s="557">
        <f t="shared" si="81"/>
        <v>136</v>
      </c>
      <c r="C492" s="461"/>
      <c r="D492" s="459" t="s">
        <v>849</v>
      </c>
      <c r="E492" s="60" t="s">
        <v>88</v>
      </c>
      <c r="F492" s="770">
        <v>217</v>
      </c>
      <c r="G492" s="890"/>
      <c r="H492" s="711"/>
      <c r="I492" s="136"/>
      <c r="J492" s="492"/>
      <c r="K492" s="8"/>
      <c r="L492" s="8"/>
      <c r="M492" s="8"/>
    </row>
    <row r="493" spans="1:13" s="4" customFormat="1" ht="13.5" customHeight="1" thickBot="1">
      <c r="A493" s="1072" t="s">
        <v>840</v>
      </c>
      <c r="B493" s="1073"/>
      <c r="C493" s="1073"/>
      <c r="D493" s="1073"/>
      <c r="E493" s="1073"/>
      <c r="F493" s="1073"/>
      <c r="G493" s="1074"/>
      <c r="H493" s="98"/>
      <c r="I493" s="136"/>
      <c r="J493" s="492"/>
      <c r="K493" s="492"/>
      <c r="L493" s="8"/>
      <c r="M493" s="8"/>
    </row>
    <row r="494" spans="1:13" s="491" customFormat="1" ht="13.5" customHeight="1" thickBot="1">
      <c r="A494" s="802" t="s">
        <v>5</v>
      </c>
      <c r="B494" s="803" t="s">
        <v>5</v>
      </c>
      <c r="C494" s="799" t="s">
        <v>119</v>
      </c>
      <c r="D494" s="800" t="s">
        <v>120</v>
      </c>
      <c r="E494" s="801" t="s">
        <v>153</v>
      </c>
      <c r="F494" s="798" t="s">
        <v>153</v>
      </c>
      <c r="G494" s="825" t="s">
        <v>153</v>
      </c>
      <c r="H494" s="840" t="s">
        <v>153</v>
      </c>
      <c r="I494" s="509"/>
      <c r="J494" s="492"/>
      <c r="K494" s="8"/>
      <c r="L494" s="8"/>
      <c r="M494" s="8"/>
    </row>
    <row r="495" spans="1:13" s="491" customFormat="1" ht="13.5" customHeight="1">
      <c r="A495" s="859" t="s">
        <v>5</v>
      </c>
      <c r="B495" s="804" t="s">
        <v>5</v>
      </c>
      <c r="C495" s="805" t="s">
        <v>146</v>
      </c>
      <c r="D495" s="807" t="s">
        <v>132</v>
      </c>
      <c r="E495" s="796" t="s">
        <v>153</v>
      </c>
      <c r="F495" s="797" t="s">
        <v>153</v>
      </c>
      <c r="G495" s="832" t="s">
        <v>153</v>
      </c>
      <c r="H495" s="839" t="s">
        <v>153</v>
      </c>
      <c r="I495" s="509"/>
      <c r="J495" s="492"/>
      <c r="K495" s="8"/>
      <c r="L495" s="8"/>
      <c r="M495" s="8"/>
    </row>
    <row r="496" spans="1:13" s="491" customFormat="1" ht="13.5" customHeight="1" thickBot="1">
      <c r="A496" s="276">
        <f t="shared" ref="A496" si="82">IF(A495="*","*",MAX(A489:A495)+1)</f>
        <v>978</v>
      </c>
      <c r="B496" s="810">
        <v>138</v>
      </c>
      <c r="C496" s="806"/>
      <c r="D496" s="808" t="s">
        <v>133</v>
      </c>
      <c r="E496" s="795" t="s">
        <v>3</v>
      </c>
      <c r="F496" s="809">
        <v>2</v>
      </c>
      <c r="G496" s="829"/>
      <c r="H496" s="842"/>
      <c r="I496" s="509"/>
      <c r="J496" s="492"/>
      <c r="K496" s="8"/>
      <c r="L496" s="8"/>
      <c r="M496" s="8"/>
    </row>
    <row r="497" spans="1:13" s="491" customFormat="1" ht="13.5" customHeight="1">
      <c r="A497" s="1186" t="s">
        <v>5</v>
      </c>
      <c r="B497" s="1180"/>
      <c r="C497" s="1174" t="s">
        <v>1086</v>
      </c>
      <c r="D497" s="1175" t="s">
        <v>1087</v>
      </c>
      <c r="E497" s="1181"/>
      <c r="F497" s="1184" t="s">
        <v>153</v>
      </c>
      <c r="G497" s="1185" t="s">
        <v>153</v>
      </c>
      <c r="H497" s="1184" t="s">
        <v>153</v>
      </c>
      <c r="I497" s="509"/>
      <c r="J497" s="492"/>
      <c r="K497" s="8"/>
      <c r="L497" s="8"/>
      <c r="M497" s="8"/>
    </row>
    <row r="498" spans="1:13" s="491" customFormat="1" ht="25.5" customHeight="1" thickBot="1">
      <c r="A498" s="1176" t="s">
        <v>1089</v>
      </c>
      <c r="B498" s="1187" t="s">
        <v>5</v>
      </c>
      <c r="D498" s="1177" t="s">
        <v>1088</v>
      </c>
      <c r="E498" s="1182" t="s">
        <v>10</v>
      </c>
      <c r="F498" s="1183">
        <v>257</v>
      </c>
      <c r="G498" s="1178"/>
      <c r="H498" s="1179"/>
      <c r="I498" s="509"/>
      <c r="J498" s="492"/>
      <c r="K498" s="8"/>
      <c r="L498" s="8"/>
      <c r="M498" s="8"/>
    </row>
    <row r="499" spans="1:13" s="491" customFormat="1" ht="13.5" customHeight="1" thickBot="1">
      <c r="A499" s="1060" t="s">
        <v>373</v>
      </c>
      <c r="B499" s="1061"/>
      <c r="C499" s="1061"/>
      <c r="D499" s="1061"/>
      <c r="E499" s="1061"/>
      <c r="F499" s="1061"/>
      <c r="G499" s="1062"/>
      <c r="H499" s="841"/>
      <c r="I499" s="509"/>
      <c r="J499" s="492"/>
      <c r="K499" s="492"/>
      <c r="L499" s="8"/>
      <c r="M499" s="8"/>
    </row>
    <row r="500" spans="1:13" s="4" customFormat="1" ht="13.5" customHeight="1">
      <c r="A500" s="645" t="s">
        <v>5</v>
      </c>
      <c r="B500" s="652" t="s">
        <v>5</v>
      </c>
      <c r="C500" s="648" t="s">
        <v>188</v>
      </c>
      <c r="D500" s="646" t="s">
        <v>892</v>
      </c>
      <c r="E500" s="651" t="s">
        <v>5</v>
      </c>
      <c r="F500" s="647" t="s">
        <v>5</v>
      </c>
      <c r="G500" s="794" t="s">
        <v>5</v>
      </c>
      <c r="H500" s="653" t="s">
        <v>5</v>
      </c>
      <c r="I500" s="136"/>
      <c r="J500" s="492"/>
      <c r="K500" s="509"/>
      <c r="L500" s="136"/>
      <c r="M500" s="136"/>
    </row>
    <row r="501" spans="1:13" s="4" customFormat="1" ht="13.5" customHeight="1">
      <c r="A501" s="667" t="s">
        <v>5</v>
      </c>
      <c r="B501" s="666">
        <v>1</v>
      </c>
      <c r="C501" s="654"/>
      <c r="D501" s="671" t="s">
        <v>893</v>
      </c>
      <c r="E501" s="656" t="s">
        <v>153</v>
      </c>
      <c r="F501" s="657" t="s">
        <v>153</v>
      </c>
      <c r="G501" s="763" t="s">
        <v>153</v>
      </c>
      <c r="H501" s="658" t="s">
        <v>153</v>
      </c>
      <c r="I501" s="136"/>
      <c r="J501" s="492"/>
      <c r="K501" s="509"/>
      <c r="L501" s="136"/>
      <c r="M501" s="136"/>
    </row>
    <row r="502" spans="1:13" s="8" customFormat="1" ht="13.5" customHeight="1">
      <c r="A502" s="565">
        <f t="shared" ref="A502" si="83">IF(A501="*","*",MAX(A493:A501)+1)</f>
        <v>979</v>
      </c>
      <c r="B502" s="668">
        <v>1</v>
      </c>
      <c r="C502" s="655"/>
      <c r="D502" s="659" t="s">
        <v>189</v>
      </c>
      <c r="E502" s="660" t="s">
        <v>11</v>
      </c>
      <c r="F502" s="661">
        <v>182.8</v>
      </c>
      <c r="G502" s="769"/>
      <c r="H502" s="662"/>
      <c r="I502" s="136"/>
      <c r="J502" s="492"/>
      <c r="K502" s="509"/>
      <c r="L502" s="136"/>
      <c r="M502" s="136"/>
    </row>
    <row r="503" spans="1:13" s="8" customFormat="1" ht="13.5" customHeight="1">
      <c r="A503" s="721">
        <f>IF(A502="*","*",MAX(A500:A502)+1)</f>
        <v>980</v>
      </c>
      <c r="B503" s="668">
        <v>2</v>
      </c>
      <c r="C503" s="654"/>
      <c r="D503" s="663" t="s">
        <v>862</v>
      </c>
      <c r="E503" s="664" t="s">
        <v>2</v>
      </c>
      <c r="F503" s="665">
        <v>457</v>
      </c>
      <c r="G503" s="813"/>
      <c r="H503" s="662"/>
      <c r="I503" s="136"/>
      <c r="J503" s="492"/>
      <c r="K503" s="509"/>
      <c r="L503" s="136"/>
      <c r="M503" s="136"/>
    </row>
    <row r="504" spans="1:13" s="8" customFormat="1" ht="13.5" customHeight="1">
      <c r="A504" s="565">
        <f>IF(A503="*","*",MAX(A500:A503)+1)</f>
        <v>981</v>
      </c>
      <c r="B504" s="668">
        <v>3</v>
      </c>
      <c r="C504" s="654"/>
      <c r="D504" s="659" t="s">
        <v>189</v>
      </c>
      <c r="E504" s="660" t="s">
        <v>11</v>
      </c>
      <c r="F504" s="661">
        <v>141.6</v>
      </c>
      <c r="G504" s="769"/>
      <c r="H504" s="662"/>
      <c r="I504" s="509"/>
      <c r="J504" s="492"/>
      <c r="K504" s="509"/>
      <c r="L504" s="136"/>
      <c r="M504" s="136"/>
    </row>
    <row r="505" spans="1:13" s="8" customFormat="1" ht="13.5" customHeight="1">
      <c r="A505" s="565">
        <f>IF(A504="*","*",MAX(A500:A504)+1)</f>
        <v>982</v>
      </c>
      <c r="B505" s="668">
        <v>4</v>
      </c>
      <c r="C505" s="654"/>
      <c r="D505" s="659" t="s">
        <v>190</v>
      </c>
      <c r="E505" s="660" t="s">
        <v>2</v>
      </c>
      <c r="F505" s="661">
        <v>354</v>
      </c>
      <c r="G505" s="769"/>
      <c r="H505" s="662"/>
      <c r="I505" s="509"/>
      <c r="J505" s="492"/>
      <c r="K505" s="509"/>
      <c r="L505" s="136"/>
      <c r="M505" s="136"/>
    </row>
    <row r="506" spans="1:13" s="8" customFormat="1" ht="13.5" customHeight="1">
      <c r="A506" s="565">
        <f>IF(A505="*","*",MAX(A500:A505)+1)</f>
        <v>983</v>
      </c>
      <c r="B506" s="668">
        <v>5</v>
      </c>
      <c r="C506" s="654"/>
      <c r="D506" s="659" t="s">
        <v>189</v>
      </c>
      <c r="E506" s="660" t="s">
        <v>11</v>
      </c>
      <c r="F506" s="661">
        <v>42.24</v>
      </c>
      <c r="G506" s="769"/>
      <c r="H506" s="662"/>
      <c r="I506" s="509"/>
      <c r="J506" s="492"/>
      <c r="K506" s="509"/>
      <c r="L506" s="136"/>
      <c r="M506" s="136"/>
    </row>
    <row r="507" spans="1:13" s="8" customFormat="1" ht="13.5" customHeight="1">
      <c r="A507" s="565">
        <f t="shared" ref="A507:A516" si="84">IF(A506="*","*",MAX(A500:A506)+1)</f>
        <v>984</v>
      </c>
      <c r="B507" s="668">
        <v>6</v>
      </c>
      <c r="C507" s="654"/>
      <c r="D507" s="659" t="s">
        <v>190</v>
      </c>
      <c r="E507" s="660" t="s">
        <v>2</v>
      </c>
      <c r="F507" s="661">
        <v>88</v>
      </c>
      <c r="G507" s="769"/>
      <c r="H507" s="662"/>
      <c r="I507" s="509"/>
      <c r="J507" s="492"/>
      <c r="K507" s="509"/>
      <c r="L507" s="136"/>
      <c r="M507" s="136"/>
    </row>
    <row r="508" spans="1:13" s="8" customFormat="1" ht="13.5" customHeight="1">
      <c r="A508" s="565">
        <f t="shared" si="84"/>
        <v>985</v>
      </c>
      <c r="B508" s="668">
        <v>7</v>
      </c>
      <c r="C508" s="654"/>
      <c r="D508" s="659" t="s">
        <v>865</v>
      </c>
      <c r="E508" s="660" t="s">
        <v>2</v>
      </c>
      <c r="F508" s="661">
        <v>309</v>
      </c>
      <c r="G508" s="769"/>
      <c r="H508" s="662"/>
      <c r="I508" s="509"/>
      <c r="J508" s="492"/>
      <c r="K508" s="509"/>
      <c r="L508" s="136"/>
      <c r="M508" s="136"/>
    </row>
    <row r="509" spans="1:13" s="8" customFormat="1" ht="13.5" customHeight="1">
      <c r="A509" s="565">
        <f t="shared" si="84"/>
        <v>986</v>
      </c>
      <c r="B509" s="668">
        <v>8</v>
      </c>
      <c r="C509" s="654"/>
      <c r="D509" s="659" t="s">
        <v>860</v>
      </c>
      <c r="E509" s="660" t="s">
        <v>2</v>
      </c>
      <c r="F509" s="661">
        <v>133</v>
      </c>
      <c r="G509" s="769"/>
      <c r="H509" s="662"/>
      <c r="I509" s="509"/>
      <c r="J509" s="492"/>
      <c r="K509" s="509"/>
      <c r="L509" s="136"/>
      <c r="M509" s="136"/>
    </row>
    <row r="510" spans="1:13" s="8" customFormat="1" ht="27" customHeight="1">
      <c r="A510" s="565">
        <f t="shared" si="84"/>
        <v>987</v>
      </c>
      <c r="B510" s="668">
        <v>9</v>
      </c>
      <c r="C510" s="654"/>
      <c r="D510" s="659" t="s">
        <v>861</v>
      </c>
      <c r="E510" s="660" t="s">
        <v>2</v>
      </c>
      <c r="F510" s="661">
        <v>6</v>
      </c>
      <c r="G510" s="769"/>
      <c r="H510" s="662"/>
      <c r="I510" s="509"/>
      <c r="J510" s="492"/>
      <c r="K510" s="509"/>
      <c r="L510" s="136"/>
      <c r="M510" s="136"/>
    </row>
    <row r="511" spans="1:13" s="8" customFormat="1" ht="13.5" customHeight="1">
      <c r="A511" s="565">
        <f t="shared" si="84"/>
        <v>988</v>
      </c>
      <c r="B511" s="668">
        <v>10</v>
      </c>
      <c r="C511" s="654"/>
      <c r="D511" s="659" t="s">
        <v>191</v>
      </c>
      <c r="E511" s="660" t="s">
        <v>2</v>
      </c>
      <c r="F511" s="661">
        <v>45</v>
      </c>
      <c r="G511" s="769"/>
      <c r="H511" s="662"/>
      <c r="I511" s="509"/>
      <c r="J511" s="492"/>
      <c r="K511" s="509"/>
      <c r="L511" s="136"/>
      <c r="M511" s="136"/>
    </row>
    <row r="512" spans="1:13" s="8" customFormat="1" ht="13.5" customHeight="1">
      <c r="A512" s="565">
        <f t="shared" si="84"/>
        <v>989</v>
      </c>
      <c r="B512" s="668">
        <v>11</v>
      </c>
      <c r="C512" s="654"/>
      <c r="D512" s="659" t="s">
        <v>192</v>
      </c>
      <c r="E512" s="660" t="s">
        <v>2</v>
      </c>
      <c r="F512" s="661">
        <v>31</v>
      </c>
      <c r="G512" s="769"/>
      <c r="H512" s="662"/>
      <c r="I512" s="509"/>
      <c r="J512" s="492"/>
      <c r="K512" s="509"/>
      <c r="L512" s="136"/>
      <c r="M512" s="136"/>
    </row>
    <row r="513" spans="1:13" s="8" customFormat="1" ht="13.5" customHeight="1">
      <c r="A513" s="565">
        <f t="shared" si="84"/>
        <v>990</v>
      </c>
      <c r="B513" s="668">
        <v>12</v>
      </c>
      <c r="C513" s="654"/>
      <c r="D513" s="659" t="s">
        <v>193</v>
      </c>
      <c r="E513" s="660" t="s">
        <v>2</v>
      </c>
      <c r="F513" s="661">
        <v>57</v>
      </c>
      <c r="G513" s="769"/>
      <c r="H513" s="662"/>
      <c r="I513" s="509"/>
      <c r="J513" s="492"/>
      <c r="K513" s="509"/>
      <c r="L513" s="136"/>
      <c r="M513" s="136"/>
    </row>
    <row r="514" spans="1:13" s="8" customFormat="1" ht="13.5" customHeight="1">
      <c r="A514" s="565">
        <f t="shared" si="84"/>
        <v>991</v>
      </c>
      <c r="B514" s="668">
        <v>13</v>
      </c>
      <c r="C514" s="654"/>
      <c r="D514" s="659" t="s">
        <v>194</v>
      </c>
      <c r="E514" s="660" t="s">
        <v>3</v>
      </c>
      <c r="F514" s="661">
        <v>6</v>
      </c>
      <c r="G514" s="769"/>
      <c r="H514" s="662"/>
      <c r="I514" s="509"/>
      <c r="J514" s="492"/>
      <c r="K514" s="509"/>
      <c r="L514" s="136"/>
      <c r="M514" s="136"/>
    </row>
    <row r="515" spans="1:13" s="8" customFormat="1" ht="13.5" customHeight="1">
      <c r="A515" s="565">
        <f t="shared" si="84"/>
        <v>992</v>
      </c>
      <c r="B515" s="668">
        <v>14</v>
      </c>
      <c r="C515" s="654"/>
      <c r="D515" s="659" t="s">
        <v>195</v>
      </c>
      <c r="E515" s="660" t="s">
        <v>11</v>
      </c>
      <c r="F515" s="661">
        <v>183.84</v>
      </c>
      <c r="G515" s="769"/>
      <c r="H515" s="662"/>
      <c r="I515" s="509"/>
      <c r="J515" s="492"/>
      <c r="K515" s="509"/>
      <c r="L515" s="136"/>
      <c r="M515" s="136"/>
    </row>
    <row r="516" spans="1:13" s="8" customFormat="1" ht="13.5" customHeight="1" thickBot="1">
      <c r="A516" s="276">
        <f t="shared" si="84"/>
        <v>993</v>
      </c>
      <c r="B516" s="670">
        <v>15</v>
      </c>
      <c r="C516" s="669"/>
      <c r="D516" s="663" t="s">
        <v>196</v>
      </c>
      <c r="E516" s="664" t="s">
        <v>197</v>
      </c>
      <c r="F516" s="665">
        <v>1</v>
      </c>
      <c r="G516" s="813"/>
      <c r="H516" s="662"/>
      <c r="I516" s="509"/>
      <c r="J516" s="492"/>
      <c r="K516" s="509"/>
      <c r="L516" s="136"/>
      <c r="M516" s="136"/>
    </row>
    <row r="517" spans="1:13" s="8" customFormat="1" ht="13.5" customHeight="1" thickBot="1">
      <c r="A517" s="1085" t="s">
        <v>894</v>
      </c>
      <c r="B517" s="1086"/>
      <c r="C517" s="1086"/>
      <c r="D517" s="1086"/>
      <c r="E517" s="1086"/>
      <c r="F517" s="1086"/>
      <c r="G517" s="1105"/>
      <c r="H517" s="672"/>
      <c r="I517" s="509"/>
      <c r="J517" s="492"/>
      <c r="K517" s="509"/>
      <c r="L517" s="136"/>
      <c r="M517" s="136"/>
    </row>
    <row r="518" spans="1:13" s="8" customFormat="1" ht="13.5" customHeight="1">
      <c r="A518" s="674" t="s">
        <v>5</v>
      </c>
      <c r="B518" s="677">
        <v>2</v>
      </c>
      <c r="C518" s="673"/>
      <c r="D518" s="671" t="s">
        <v>895</v>
      </c>
      <c r="E518" s="656" t="s">
        <v>153</v>
      </c>
      <c r="F518" s="675" t="s">
        <v>153</v>
      </c>
      <c r="G518" s="790" t="s">
        <v>153</v>
      </c>
      <c r="H518" s="676" t="s">
        <v>153</v>
      </c>
      <c r="I518" s="509"/>
      <c r="J518" s="492"/>
      <c r="K518" s="509"/>
      <c r="L518" s="136"/>
      <c r="M518" s="136"/>
    </row>
    <row r="519" spans="1:13" s="8" customFormat="1" ht="13.5" customHeight="1">
      <c r="A519" s="565">
        <f t="shared" ref="A519:A532" si="85">IF(A518="*","*",MAX(A512:A518)+1)</f>
        <v>994</v>
      </c>
      <c r="B519" s="668">
        <v>16</v>
      </c>
      <c r="C519" s="655"/>
      <c r="D519" s="659" t="s">
        <v>189</v>
      </c>
      <c r="E519" s="660" t="s">
        <v>11</v>
      </c>
      <c r="F519" s="661">
        <v>42.4</v>
      </c>
      <c r="G519" s="769"/>
      <c r="H519" s="662"/>
      <c r="I519" s="509"/>
      <c r="J519" s="492"/>
      <c r="K519" s="509"/>
      <c r="L519" s="136"/>
      <c r="M519" s="136"/>
    </row>
    <row r="520" spans="1:13" s="8" customFormat="1" ht="13.5" customHeight="1">
      <c r="A520" s="565">
        <f t="shared" si="85"/>
        <v>995</v>
      </c>
      <c r="B520" s="668">
        <v>17</v>
      </c>
      <c r="C520" s="655"/>
      <c r="D520" s="663" t="s">
        <v>862</v>
      </c>
      <c r="E520" s="664" t="s">
        <v>2</v>
      </c>
      <c r="F520" s="665">
        <v>106</v>
      </c>
      <c r="G520" s="813"/>
      <c r="H520" s="662"/>
      <c r="I520" s="509"/>
      <c r="J520" s="492"/>
      <c r="K520" s="509"/>
      <c r="L520" s="136"/>
      <c r="M520" s="136"/>
    </row>
    <row r="521" spans="1:13" s="8" customFormat="1" ht="13.5" customHeight="1">
      <c r="A521" s="565">
        <f t="shared" si="85"/>
        <v>996</v>
      </c>
      <c r="B521" s="668">
        <v>18</v>
      </c>
      <c r="C521" s="655"/>
      <c r="D521" s="659" t="s">
        <v>189</v>
      </c>
      <c r="E521" s="660" t="s">
        <v>11</v>
      </c>
      <c r="F521" s="661">
        <v>36.799999999999997</v>
      </c>
      <c r="G521" s="769"/>
      <c r="H521" s="662"/>
      <c r="I521" s="509"/>
      <c r="J521" s="492"/>
      <c r="K521" s="509"/>
      <c r="L521" s="136"/>
      <c r="M521" s="136"/>
    </row>
    <row r="522" spans="1:13" s="8" customFormat="1" ht="13.5" customHeight="1">
      <c r="A522" s="565">
        <f t="shared" si="85"/>
        <v>997</v>
      </c>
      <c r="B522" s="668">
        <v>19</v>
      </c>
      <c r="C522" s="655"/>
      <c r="D522" s="659" t="s">
        <v>190</v>
      </c>
      <c r="E522" s="660" t="s">
        <v>2</v>
      </c>
      <c r="F522" s="661">
        <v>92</v>
      </c>
      <c r="G522" s="769"/>
      <c r="H522" s="662"/>
      <c r="I522" s="509"/>
      <c r="J522" s="492"/>
      <c r="K522" s="509"/>
      <c r="L522" s="136"/>
      <c r="M522" s="136"/>
    </row>
    <row r="523" spans="1:13" s="8" customFormat="1" ht="13.5" customHeight="1">
      <c r="A523" s="565">
        <f t="shared" si="85"/>
        <v>998</v>
      </c>
      <c r="B523" s="668">
        <v>20</v>
      </c>
      <c r="C523" s="655"/>
      <c r="D523" s="659" t="s">
        <v>189</v>
      </c>
      <c r="E523" s="660" t="s">
        <v>11</v>
      </c>
      <c r="F523" s="661">
        <v>4.8</v>
      </c>
      <c r="G523" s="769"/>
      <c r="H523" s="662"/>
      <c r="I523" s="509"/>
      <c r="J523" s="492"/>
      <c r="K523" s="509"/>
      <c r="L523" s="136"/>
      <c r="M523" s="136"/>
    </row>
    <row r="524" spans="1:13" s="8" customFormat="1" ht="13.5" customHeight="1">
      <c r="A524" s="565">
        <f t="shared" si="85"/>
        <v>999</v>
      </c>
      <c r="B524" s="668">
        <v>21</v>
      </c>
      <c r="C524" s="655"/>
      <c r="D524" s="659" t="s">
        <v>190</v>
      </c>
      <c r="E524" s="660" t="s">
        <v>2</v>
      </c>
      <c r="F524" s="661">
        <v>10</v>
      </c>
      <c r="G524" s="769"/>
      <c r="H524" s="662"/>
      <c r="I524" s="509"/>
      <c r="J524" s="492"/>
      <c r="K524" s="509"/>
      <c r="L524" s="136"/>
      <c r="M524" s="136"/>
    </row>
    <row r="525" spans="1:13" s="8" customFormat="1" ht="13.5" customHeight="1">
      <c r="A525" s="565">
        <f t="shared" si="85"/>
        <v>1000</v>
      </c>
      <c r="B525" s="668">
        <v>22</v>
      </c>
      <c r="C525" s="655"/>
      <c r="D525" s="659" t="s">
        <v>918</v>
      </c>
      <c r="E525" s="660" t="s">
        <v>2</v>
      </c>
      <c r="F525" s="661">
        <v>92</v>
      </c>
      <c r="G525" s="769"/>
      <c r="H525" s="662"/>
      <c r="I525" s="509"/>
      <c r="J525" s="492"/>
      <c r="K525" s="509"/>
      <c r="L525" s="136"/>
      <c r="M525" s="136"/>
    </row>
    <row r="526" spans="1:13" s="8" customFormat="1" ht="13.5" customHeight="1">
      <c r="A526" s="565">
        <f t="shared" si="85"/>
        <v>1001</v>
      </c>
      <c r="B526" s="668">
        <v>23</v>
      </c>
      <c r="C526" s="655"/>
      <c r="D526" s="659" t="s">
        <v>860</v>
      </c>
      <c r="E526" s="660" t="s">
        <v>2</v>
      </c>
      <c r="F526" s="661">
        <v>16</v>
      </c>
      <c r="G526" s="769"/>
      <c r="H526" s="662"/>
      <c r="I526" s="509"/>
      <c r="J526" s="492"/>
      <c r="K526" s="509"/>
      <c r="L526" s="136"/>
      <c r="M526" s="136"/>
    </row>
    <row r="527" spans="1:13" s="8" customFormat="1" ht="27" customHeight="1">
      <c r="A527" s="565">
        <f t="shared" si="85"/>
        <v>1002</v>
      </c>
      <c r="B527" s="668">
        <v>24</v>
      </c>
      <c r="C527" s="655"/>
      <c r="D527" s="659" t="s">
        <v>861</v>
      </c>
      <c r="E527" s="660" t="s">
        <v>2</v>
      </c>
      <c r="F527" s="661">
        <v>6</v>
      </c>
      <c r="G527" s="769"/>
      <c r="H527" s="662"/>
      <c r="I527" s="136"/>
      <c r="J527" s="492"/>
      <c r="K527" s="509"/>
      <c r="L527" s="136"/>
      <c r="M527" s="136"/>
    </row>
    <row r="528" spans="1:13" s="8" customFormat="1" ht="13.5" customHeight="1">
      <c r="A528" s="565">
        <f t="shared" si="85"/>
        <v>1003</v>
      </c>
      <c r="B528" s="668">
        <v>25</v>
      </c>
      <c r="C528" s="655"/>
      <c r="D528" s="659" t="s">
        <v>191</v>
      </c>
      <c r="E528" s="660" t="s">
        <v>2</v>
      </c>
      <c r="F528" s="661">
        <v>6</v>
      </c>
      <c r="G528" s="769"/>
      <c r="H528" s="662"/>
      <c r="I528" s="136"/>
      <c r="J528" s="492"/>
      <c r="K528" s="509"/>
      <c r="L528" s="136"/>
      <c r="M528" s="136"/>
    </row>
    <row r="529" spans="1:13" s="8" customFormat="1" ht="13.5" customHeight="1">
      <c r="A529" s="565">
        <f t="shared" si="85"/>
        <v>1004</v>
      </c>
      <c r="B529" s="668">
        <v>26</v>
      </c>
      <c r="C529" s="655"/>
      <c r="D529" s="659" t="s">
        <v>192</v>
      </c>
      <c r="E529" s="660" t="s">
        <v>2</v>
      </c>
      <c r="F529" s="661">
        <v>10</v>
      </c>
      <c r="G529" s="769"/>
      <c r="H529" s="662"/>
      <c r="I529" s="136"/>
      <c r="J529" s="492"/>
      <c r="K529" s="509"/>
      <c r="L529" s="136"/>
      <c r="M529" s="136"/>
    </row>
    <row r="530" spans="1:13" s="8" customFormat="1" ht="13.5" customHeight="1">
      <c r="A530" s="565">
        <f t="shared" si="85"/>
        <v>1005</v>
      </c>
      <c r="B530" s="668">
        <v>27</v>
      </c>
      <c r="C530" s="655"/>
      <c r="D530" s="659" t="s">
        <v>194</v>
      </c>
      <c r="E530" s="660" t="s">
        <v>3</v>
      </c>
      <c r="F530" s="661">
        <v>6</v>
      </c>
      <c r="G530" s="769"/>
      <c r="H530" s="662"/>
      <c r="I530" s="136"/>
      <c r="J530" s="492"/>
      <c r="K530" s="509"/>
      <c r="L530" s="136"/>
      <c r="M530" s="136"/>
    </row>
    <row r="531" spans="1:13" s="8" customFormat="1" ht="13.5" customHeight="1">
      <c r="A531" s="565">
        <f t="shared" si="85"/>
        <v>1006</v>
      </c>
      <c r="B531" s="668">
        <v>28</v>
      </c>
      <c r="C531" s="655"/>
      <c r="D531" s="659" t="s">
        <v>195</v>
      </c>
      <c r="E531" s="660" t="s">
        <v>11</v>
      </c>
      <c r="F531" s="661">
        <v>41.6</v>
      </c>
      <c r="G531" s="769"/>
      <c r="H531" s="662"/>
      <c r="I531" s="136"/>
      <c r="J531" s="492"/>
      <c r="K531" s="509"/>
      <c r="L531" s="136"/>
      <c r="M531" s="136"/>
    </row>
    <row r="532" spans="1:13" s="8" customFormat="1" ht="13.5" customHeight="1" thickBot="1">
      <c r="A532" s="276">
        <f t="shared" si="85"/>
        <v>1007</v>
      </c>
      <c r="B532" s="670">
        <v>29</v>
      </c>
      <c r="C532" s="678"/>
      <c r="D532" s="663" t="s">
        <v>196</v>
      </c>
      <c r="E532" s="664" t="s">
        <v>197</v>
      </c>
      <c r="F532" s="665">
        <v>1</v>
      </c>
      <c r="G532" s="813"/>
      <c r="H532" s="662"/>
      <c r="I532" s="136"/>
      <c r="J532" s="492"/>
      <c r="K532" s="509"/>
      <c r="L532" s="136"/>
      <c r="M532" s="136"/>
    </row>
    <row r="533" spans="1:13" s="8" customFormat="1" ht="13.5" customHeight="1" thickBot="1">
      <c r="A533" s="1085" t="s">
        <v>896</v>
      </c>
      <c r="B533" s="1086"/>
      <c r="C533" s="1086"/>
      <c r="D533" s="1086"/>
      <c r="E533" s="1086"/>
      <c r="F533" s="1086"/>
      <c r="G533" s="1086"/>
      <c r="H533" s="679"/>
      <c r="I533" s="136"/>
      <c r="J533" s="492"/>
      <c r="K533" s="509"/>
      <c r="L533" s="136"/>
      <c r="M533" s="136"/>
    </row>
    <row r="534" spans="1:13" s="8" customFormat="1" ht="13.5" customHeight="1">
      <c r="A534" s="674" t="s">
        <v>5</v>
      </c>
      <c r="B534" s="677">
        <v>3</v>
      </c>
      <c r="C534" s="673"/>
      <c r="D534" s="671" t="s">
        <v>897</v>
      </c>
      <c r="E534" s="656" t="s">
        <v>153</v>
      </c>
      <c r="F534" s="675" t="s">
        <v>153</v>
      </c>
      <c r="G534" s="790" t="s">
        <v>153</v>
      </c>
      <c r="H534" s="680" t="s">
        <v>153</v>
      </c>
      <c r="I534" s="136"/>
      <c r="J534" s="492"/>
      <c r="K534" s="509"/>
      <c r="L534" s="136"/>
      <c r="M534" s="136"/>
    </row>
    <row r="535" spans="1:13" s="8" customFormat="1" ht="13.5" customHeight="1">
      <c r="A535" s="565">
        <f t="shared" ref="A535:A549" si="86">IF(A534="*","*",MAX(A528:A534)+1)</f>
        <v>1008</v>
      </c>
      <c r="B535" s="668">
        <v>30</v>
      </c>
      <c r="C535" s="655"/>
      <c r="D535" s="659" t="s">
        <v>189</v>
      </c>
      <c r="E535" s="660" t="s">
        <v>11</v>
      </c>
      <c r="F535" s="661">
        <v>118.8</v>
      </c>
      <c r="G535" s="769"/>
      <c r="H535" s="681"/>
      <c r="I535" s="136"/>
      <c r="J535" s="492"/>
      <c r="K535" s="509"/>
      <c r="L535" s="136"/>
      <c r="M535" s="136"/>
    </row>
    <row r="536" spans="1:13" s="8" customFormat="1" ht="13.5" customHeight="1">
      <c r="A536" s="565">
        <f t="shared" si="86"/>
        <v>1009</v>
      </c>
      <c r="B536" s="668">
        <v>31</v>
      </c>
      <c r="C536" s="655"/>
      <c r="D536" s="663" t="s">
        <v>862</v>
      </c>
      <c r="E536" s="664" t="s">
        <v>2</v>
      </c>
      <c r="F536" s="665">
        <v>297</v>
      </c>
      <c r="G536" s="813"/>
      <c r="H536" s="681"/>
      <c r="I536" s="136"/>
      <c r="J536" s="492"/>
      <c r="K536" s="509"/>
      <c r="L536" s="136"/>
      <c r="M536" s="136"/>
    </row>
    <row r="537" spans="1:13" s="8" customFormat="1" ht="13.5" customHeight="1">
      <c r="A537" s="565">
        <f t="shared" si="86"/>
        <v>1010</v>
      </c>
      <c r="B537" s="668">
        <v>32</v>
      </c>
      <c r="C537" s="655"/>
      <c r="D537" s="659" t="s">
        <v>189</v>
      </c>
      <c r="E537" s="660" t="s">
        <v>11</v>
      </c>
      <c r="F537" s="661">
        <v>124.8</v>
      </c>
      <c r="G537" s="769"/>
      <c r="H537" s="681"/>
      <c r="I537" s="136"/>
      <c r="J537" s="492"/>
      <c r="K537" s="509"/>
      <c r="L537" s="136"/>
      <c r="M537" s="136"/>
    </row>
    <row r="538" spans="1:13" s="8" customFormat="1" ht="13.5" customHeight="1">
      <c r="A538" s="565">
        <f t="shared" si="86"/>
        <v>1011</v>
      </c>
      <c r="B538" s="668">
        <v>33</v>
      </c>
      <c r="C538" s="655"/>
      <c r="D538" s="659" t="s">
        <v>190</v>
      </c>
      <c r="E538" s="660" t="s">
        <v>2</v>
      </c>
      <c r="F538" s="661">
        <v>312</v>
      </c>
      <c r="G538" s="769"/>
      <c r="H538" s="681"/>
      <c r="I538" s="509"/>
      <c r="J538" s="492"/>
      <c r="K538" s="509"/>
      <c r="L538" s="136"/>
      <c r="M538" s="136"/>
    </row>
    <row r="539" spans="1:13" s="8" customFormat="1" ht="13.5" customHeight="1">
      <c r="A539" s="565">
        <f t="shared" si="86"/>
        <v>1012</v>
      </c>
      <c r="B539" s="668">
        <v>34</v>
      </c>
      <c r="C539" s="655"/>
      <c r="D539" s="659" t="s">
        <v>189</v>
      </c>
      <c r="E539" s="660" t="s">
        <v>11</v>
      </c>
      <c r="F539" s="661">
        <v>43.2</v>
      </c>
      <c r="G539" s="769"/>
      <c r="H539" s="681"/>
      <c r="I539" s="509"/>
      <c r="J539" s="492"/>
      <c r="K539" s="509"/>
      <c r="L539" s="136"/>
      <c r="M539" s="136"/>
    </row>
    <row r="540" spans="1:13" s="8" customFormat="1" ht="13.5" customHeight="1">
      <c r="A540" s="565">
        <f t="shared" si="86"/>
        <v>1013</v>
      </c>
      <c r="B540" s="668">
        <v>35</v>
      </c>
      <c r="C540" s="655"/>
      <c r="D540" s="659" t="s">
        <v>190</v>
      </c>
      <c r="E540" s="660" t="s">
        <v>2</v>
      </c>
      <c r="F540" s="661">
        <v>90</v>
      </c>
      <c r="G540" s="769"/>
      <c r="H540" s="681"/>
      <c r="I540" s="509"/>
      <c r="J540" s="492"/>
      <c r="K540" s="509"/>
      <c r="L540" s="136"/>
      <c r="M540" s="136"/>
    </row>
    <row r="541" spans="1:13" s="8" customFormat="1" ht="13.5" customHeight="1">
      <c r="A541" s="565">
        <f t="shared" si="86"/>
        <v>1014</v>
      </c>
      <c r="B541" s="668">
        <v>36</v>
      </c>
      <c r="C541" s="655"/>
      <c r="D541" s="659" t="s">
        <v>859</v>
      </c>
      <c r="E541" s="660" t="s">
        <v>2</v>
      </c>
      <c r="F541" s="661">
        <v>181</v>
      </c>
      <c r="G541" s="769"/>
      <c r="H541" s="681"/>
      <c r="I541" s="509"/>
      <c r="J541" s="492"/>
      <c r="K541" s="509"/>
      <c r="L541" s="136"/>
      <c r="M541" s="136"/>
    </row>
    <row r="542" spans="1:13" s="8" customFormat="1" ht="13.5" customHeight="1">
      <c r="A542" s="565">
        <f t="shared" si="86"/>
        <v>1015</v>
      </c>
      <c r="B542" s="668">
        <v>37</v>
      </c>
      <c r="C542" s="655"/>
      <c r="D542" s="659" t="s">
        <v>860</v>
      </c>
      <c r="E542" s="660" t="s">
        <v>2</v>
      </c>
      <c r="F542" s="661">
        <v>131</v>
      </c>
      <c r="G542" s="769"/>
      <c r="H542" s="681"/>
      <c r="I542" s="509"/>
      <c r="J542" s="492"/>
      <c r="K542" s="509"/>
      <c r="L542" s="136"/>
      <c r="M542" s="136"/>
    </row>
    <row r="543" spans="1:13" s="8" customFormat="1" ht="27" customHeight="1">
      <c r="A543" s="565">
        <f t="shared" si="86"/>
        <v>1016</v>
      </c>
      <c r="B543" s="668">
        <v>38</v>
      </c>
      <c r="C543" s="655"/>
      <c r="D543" s="659" t="s">
        <v>861</v>
      </c>
      <c r="E543" s="660" t="s">
        <v>2</v>
      </c>
      <c r="F543" s="661">
        <v>6</v>
      </c>
      <c r="G543" s="769"/>
      <c r="H543" s="681"/>
      <c r="I543" s="509"/>
      <c r="J543" s="492"/>
      <c r="K543" s="509"/>
      <c r="L543" s="136"/>
      <c r="M543" s="136"/>
    </row>
    <row r="544" spans="1:13" s="8" customFormat="1" ht="13.5" customHeight="1">
      <c r="A544" s="565">
        <f t="shared" si="86"/>
        <v>1017</v>
      </c>
      <c r="B544" s="668">
        <v>39</v>
      </c>
      <c r="C544" s="655"/>
      <c r="D544" s="659" t="s">
        <v>191</v>
      </c>
      <c r="E544" s="660" t="s">
        <v>2</v>
      </c>
      <c r="F544" s="661">
        <v>41</v>
      </c>
      <c r="G544" s="769"/>
      <c r="H544" s="681"/>
      <c r="I544" s="509"/>
      <c r="J544" s="492"/>
      <c r="K544" s="509"/>
      <c r="L544" s="136"/>
      <c r="M544" s="136"/>
    </row>
    <row r="545" spans="1:13" s="8" customFormat="1" ht="13.5" customHeight="1">
      <c r="A545" s="565">
        <f t="shared" si="86"/>
        <v>1018</v>
      </c>
      <c r="B545" s="668">
        <v>40</v>
      </c>
      <c r="C545" s="655"/>
      <c r="D545" s="659" t="s">
        <v>192</v>
      </c>
      <c r="E545" s="660" t="s">
        <v>2</v>
      </c>
      <c r="F545" s="661">
        <v>33</v>
      </c>
      <c r="G545" s="769"/>
      <c r="H545" s="681"/>
      <c r="I545" s="509"/>
      <c r="J545" s="492"/>
      <c r="K545" s="509"/>
      <c r="L545" s="136"/>
      <c r="M545" s="136"/>
    </row>
    <row r="546" spans="1:13" s="8" customFormat="1" ht="13.5" customHeight="1">
      <c r="A546" s="565">
        <f t="shared" si="86"/>
        <v>1019</v>
      </c>
      <c r="B546" s="668">
        <v>41</v>
      </c>
      <c r="C546" s="655"/>
      <c r="D546" s="659" t="s">
        <v>193</v>
      </c>
      <c r="E546" s="660" t="s">
        <v>2</v>
      </c>
      <c r="F546" s="661">
        <v>57</v>
      </c>
      <c r="G546" s="769"/>
      <c r="H546" s="681"/>
      <c r="I546" s="509"/>
      <c r="J546" s="492"/>
      <c r="K546" s="509"/>
      <c r="L546" s="136"/>
      <c r="M546" s="136"/>
    </row>
    <row r="547" spans="1:13" s="8" customFormat="1" ht="13.5" customHeight="1">
      <c r="A547" s="565">
        <f t="shared" si="86"/>
        <v>1020</v>
      </c>
      <c r="B547" s="668">
        <v>42</v>
      </c>
      <c r="C547" s="655"/>
      <c r="D547" s="659" t="s">
        <v>194</v>
      </c>
      <c r="E547" s="660" t="s">
        <v>3</v>
      </c>
      <c r="F547" s="661">
        <v>6</v>
      </c>
      <c r="G547" s="769"/>
      <c r="H547" s="681"/>
      <c r="I547" s="509"/>
      <c r="J547" s="492"/>
      <c r="K547" s="509"/>
      <c r="L547" s="136"/>
      <c r="M547" s="136"/>
    </row>
    <row r="548" spans="1:13" s="8" customFormat="1" ht="13.5" customHeight="1">
      <c r="A548" s="565">
        <f t="shared" si="86"/>
        <v>1021</v>
      </c>
      <c r="B548" s="668">
        <v>43</v>
      </c>
      <c r="C548" s="655"/>
      <c r="D548" s="659" t="s">
        <v>195</v>
      </c>
      <c r="E548" s="660" t="s">
        <v>11</v>
      </c>
      <c r="F548" s="661">
        <v>168</v>
      </c>
      <c r="G548" s="769"/>
      <c r="H548" s="681"/>
      <c r="I548" s="509"/>
      <c r="J548" s="492"/>
      <c r="K548" s="509"/>
      <c r="L548" s="136"/>
      <c r="M548" s="136"/>
    </row>
    <row r="549" spans="1:13" s="8" customFormat="1" ht="13.5" customHeight="1" thickBot="1">
      <c r="A549" s="276">
        <f t="shared" si="86"/>
        <v>1022</v>
      </c>
      <c r="B549" s="668">
        <v>44</v>
      </c>
      <c r="C549" s="655"/>
      <c r="D549" s="659" t="s">
        <v>196</v>
      </c>
      <c r="E549" s="660" t="s">
        <v>197</v>
      </c>
      <c r="F549" s="661">
        <v>1</v>
      </c>
      <c r="G549" s="769"/>
      <c r="H549" s="681"/>
      <c r="I549" s="509"/>
      <c r="J549" s="492"/>
      <c r="K549" s="509"/>
      <c r="L549" s="136"/>
      <c r="M549" s="136"/>
    </row>
    <row r="550" spans="1:13" s="8" customFormat="1" ht="13.5" customHeight="1" thickBot="1">
      <c r="A550" s="1085" t="s">
        <v>898</v>
      </c>
      <c r="B550" s="1086"/>
      <c r="C550" s="1086"/>
      <c r="D550" s="1086"/>
      <c r="E550" s="1086"/>
      <c r="F550" s="1086"/>
      <c r="G550" s="1086"/>
      <c r="H550" s="679"/>
      <c r="I550" s="509"/>
      <c r="J550" s="492"/>
      <c r="K550" s="509"/>
      <c r="L550" s="136"/>
      <c r="M550" s="136"/>
    </row>
    <row r="551" spans="1:13" s="8" customFormat="1" ht="13.5" customHeight="1">
      <c r="A551" s="667" t="s">
        <v>5</v>
      </c>
      <c r="B551" s="666">
        <v>4</v>
      </c>
      <c r="C551" s="655"/>
      <c r="D551" s="682" t="s">
        <v>899</v>
      </c>
      <c r="E551" s="683" t="s">
        <v>153</v>
      </c>
      <c r="F551" s="657" t="s">
        <v>153</v>
      </c>
      <c r="G551" s="763" t="s">
        <v>153</v>
      </c>
      <c r="H551" s="658" t="s">
        <v>153</v>
      </c>
      <c r="I551" s="509"/>
      <c r="J551" s="492"/>
      <c r="K551" s="509"/>
      <c r="L551" s="136"/>
      <c r="M551" s="136"/>
    </row>
    <row r="552" spans="1:13" s="8" customFormat="1" ht="13.5" customHeight="1">
      <c r="A552" s="565">
        <f t="shared" ref="A552:A565" si="87">IF(A551="*","*",MAX(A545:A551)+1)</f>
        <v>1023</v>
      </c>
      <c r="B552" s="668">
        <v>45</v>
      </c>
      <c r="C552" s="655"/>
      <c r="D552" s="659" t="s">
        <v>189</v>
      </c>
      <c r="E552" s="660" t="s">
        <v>11</v>
      </c>
      <c r="F552" s="661">
        <v>30.8</v>
      </c>
      <c r="G552" s="769"/>
      <c r="H552" s="662"/>
      <c r="I552" s="509"/>
      <c r="J552" s="492"/>
      <c r="K552" s="509"/>
      <c r="L552" s="136"/>
      <c r="M552" s="136"/>
    </row>
    <row r="553" spans="1:13" s="8" customFormat="1" ht="13.5" customHeight="1">
      <c r="A553" s="565">
        <f t="shared" si="87"/>
        <v>1024</v>
      </c>
      <c r="B553" s="668">
        <v>46</v>
      </c>
      <c r="C553" s="655"/>
      <c r="D553" s="663" t="s">
        <v>862</v>
      </c>
      <c r="E553" s="664" t="s">
        <v>2</v>
      </c>
      <c r="F553" s="665">
        <v>77</v>
      </c>
      <c r="G553" s="813"/>
      <c r="H553" s="662"/>
      <c r="I553" s="509"/>
      <c r="J553" s="492"/>
      <c r="K553" s="509"/>
      <c r="L553" s="136"/>
      <c r="M553" s="136"/>
    </row>
    <row r="554" spans="1:13" s="8" customFormat="1" ht="13.5" customHeight="1">
      <c r="A554" s="565">
        <f t="shared" si="87"/>
        <v>1025</v>
      </c>
      <c r="B554" s="668">
        <v>47</v>
      </c>
      <c r="C554" s="655"/>
      <c r="D554" s="659" t="s">
        <v>189</v>
      </c>
      <c r="E554" s="660" t="s">
        <v>11</v>
      </c>
      <c r="F554" s="661">
        <v>23.2</v>
      </c>
      <c r="G554" s="769"/>
      <c r="H554" s="662"/>
      <c r="I554" s="509"/>
      <c r="J554" s="492"/>
      <c r="K554" s="509"/>
      <c r="L554" s="136"/>
      <c r="M554" s="136"/>
    </row>
    <row r="555" spans="1:13" s="8" customFormat="1" ht="13.5" customHeight="1">
      <c r="A555" s="565">
        <f t="shared" si="87"/>
        <v>1026</v>
      </c>
      <c r="B555" s="668">
        <v>48</v>
      </c>
      <c r="C555" s="655"/>
      <c r="D555" s="659" t="s">
        <v>190</v>
      </c>
      <c r="E555" s="660" t="s">
        <v>2</v>
      </c>
      <c r="F555" s="661">
        <v>58</v>
      </c>
      <c r="G555" s="769"/>
      <c r="H555" s="662"/>
      <c r="I555" s="509"/>
      <c r="J555" s="492"/>
      <c r="K555" s="509"/>
      <c r="L555" s="136"/>
      <c r="M555" s="136"/>
    </row>
    <row r="556" spans="1:13" s="8" customFormat="1" ht="13.5" customHeight="1">
      <c r="A556" s="565">
        <f t="shared" si="87"/>
        <v>1027</v>
      </c>
      <c r="B556" s="668">
        <v>49</v>
      </c>
      <c r="C556" s="655"/>
      <c r="D556" s="659" t="s">
        <v>189</v>
      </c>
      <c r="E556" s="660" t="s">
        <v>11</v>
      </c>
      <c r="F556" s="661">
        <v>5.76</v>
      </c>
      <c r="G556" s="769"/>
      <c r="H556" s="662"/>
      <c r="I556" s="509"/>
      <c r="J556" s="492"/>
      <c r="K556" s="509"/>
      <c r="L556" s="136"/>
      <c r="M556" s="136"/>
    </row>
    <row r="557" spans="1:13" s="8" customFormat="1" ht="13.5" customHeight="1">
      <c r="A557" s="565">
        <f t="shared" si="87"/>
        <v>1028</v>
      </c>
      <c r="B557" s="668">
        <v>50</v>
      </c>
      <c r="C557" s="655"/>
      <c r="D557" s="659" t="s">
        <v>190</v>
      </c>
      <c r="E557" s="660" t="s">
        <v>2</v>
      </c>
      <c r="F557" s="661">
        <v>12</v>
      </c>
      <c r="G557" s="769"/>
      <c r="H557" s="662"/>
      <c r="I557" s="509"/>
      <c r="J557" s="492"/>
      <c r="K557" s="509"/>
      <c r="L557" s="136"/>
      <c r="M557" s="136"/>
    </row>
    <row r="558" spans="1:13" s="8" customFormat="1" ht="13.5" customHeight="1">
      <c r="A558" s="565">
        <f t="shared" si="87"/>
        <v>1029</v>
      </c>
      <c r="B558" s="668">
        <v>51</v>
      </c>
      <c r="C558" s="655"/>
      <c r="D558" s="659" t="s">
        <v>859</v>
      </c>
      <c r="E558" s="660" t="s">
        <v>2</v>
      </c>
      <c r="F558" s="661">
        <v>44</v>
      </c>
      <c r="G558" s="769"/>
      <c r="H558" s="662"/>
      <c r="I558" s="509"/>
      <c r="J558" s="492"/>
      <c r="K558" s="509"/>
      <c r="L558" s="136"/>
      <c r="M558" s="136"/>
    </row>
    <row r="559" spans="1:13" s="8" customFormat="1" ht="13.5" customHeight="1">
      <c r="A559" s="565">
        <f t="shared" si="87"/>
        <v>1030</v>
      </c>
      <c r="B559" s="668">
        <v>52</v>
      </c>
      <c r="C559" s="655"/>
      <c r="D559" s="659" t="s">
        <v>860</v>
      </c>
      <c r="E559" s="660" t="s">
        <v>2</v>
      </c>
      <c r="F559" s="661">
        <v>14</v>
      </c>
      <c r="G559" s="769"/>
      <c r="H559" s="662"/>
      <c r="I559" s="509"/>
      <c r="J559" s="492"/>
      <c r="K559" s="509"/>
      <c r="L559" s="136"/>
      <c r="M559" s="136"/>
    </row>
    <row r="560" spans="1:13" s="8" customFormat="1" ht="27" customHeight="1">
      <c r="A560" s="565">
        <f t="shared" si="87"/>
        <v>1031</v>
      </c>
      <c r="B560" s="668">
        <v>53</v>
      </c>
      <c r="C560" s="655"/>
      <c r="D560" s="659" t="s">
        <v>861</v>
      </c>
      <c r="E560" s="660" t="s">
        <v>2</v>
      </c>
      <c r="F560" s="661">
        <v>6</v>
      </c>
      <c r="G560" s="769"/>
      <c r="H560" s="662"/>
      <c r="I560" s="509"/>
      <c r="J560" s="492"/>
      <c r="K560" s="509"/>
      <c r="L560" s="136"/>
      <c r="M560" s="136"/>
    </row>
    <row r="561" spans="1:13" s="8" customFormat="1" ht="13.5" customHeight="1">
      <c r="A561" s="565">
        <f t="shared" si="87"/>
        <v>1032</v>
      </c>
      <c r="B561" s="668">
        <v>54</v>
      </c>
      <c r="C561" s="655"/>
      <c r="D561" s="659" t="s">
        <v>191</v>
      </c>
      <c r="E561" s="660" t="s">
        <v>2</v>
      </c>
      <c r="F561" s="661">
        <v>2</v>
      </c>
      <c r="G561" s="769"/>
      <c r="H561" s="662"/>
      <c r="I561" s="509"/>
      <c r="J561" s="492"/>
      <c r="K561" s="509"/>
      <c r="L561" s="136"/>
      <c r="M561" s="136"/>
    </row>
    <row r="562" spans="1:13" s="8" customFormat="1" ht="13.5" customHeight="1">
      <c r="A562" s="565">
        <f t="shared" si="87"/>
        <v>1033</v>
      </c>
      <c r="B562" s="668">
        <v>55</v>
      </c>
      <c r="C562" s="655"/>
      <c r="D562" s="659" t="s">
        <v>192</v>
      </c>
      <c r="E562" s="660" t="s">
        <v>2</v>
      </c>
      <c r="F562" s="661">
        <v>12</v>
      </c>
      <c r="G562" s="769"/>
      <c r="H562" s="662"/>
      <c r="I562" s="509"/>
      <c r="J562" s="492"/>
      <c r="K562" s="509"/>
      <c r="L562" s="136"/>
      <c r="M562" s="136"/>
    </row>
    <row r="563" spans="1:13" s="8" customFormat="1" ht="13.5" customHeight="1">
      <c r="A563" s="565">
        <f t="shared" si="87"/>
        <v>1034</v>
      </c>
      <c r="B563" s="668">
        <v>56</v>
      </c>
      <c r="C563" s="655"/>
      <c r="D563" s="659" t="s">
        <v>194</v>
      </c>
      <c r="E563" s="660" t="s">
        <v>3</v>
      </c>
      <c r="F563" s="661">
        <v>6</v>
      </c>
      <c r="G563" s="769"/>
      <c r="H563" s="662"/>
      <c r="I563" s="509"/>
      <c r="J563" s="492"/>
      <c r="K563" s="509"/>
      <c r="L563" s="136"/>
      <c r="M563" s="136"/>
    </row>
    <row r="564" spans="1:13" s="8" customFormat="1" ht="13.5" customHeight="1">
      <c r="A564" s="565">
        <f t="shared" si="87"/>
        <v>1035</v>
      </c>
      <c r="B564" s="668">
        <v>57</v>
      </c>
      <c r="C564" s="655"/>
      <c r="D564" s="659" t="s">
        <v>195</v>
      </c>
      <c r="E564" s="660" t="s">
        <v>11</v>
      </c>
      <c r="F564" s="661">
        <v>28.96</v>
      </c>
      <c r="G564" s="769"/>
      <c r="H564" s="662"/>
      <c r="I564" s="509"/>
      <c r="J564" s="492"/>
      <c r="K564" s="509"/>
      <c r="L564" s="136"/>
      <c r="M564" s="136"/>
    </row>
    <row r="565" spans="1:13" s="8" customFormat="1" ht="13.5" customHeight="1" thickBot="1">
      <c r="A565" s="565">
        <f t="shared" si="87"/>
        <v>1036</v>
      </c>
      <c r="B565" s="668">
        <v>58</v>
      </c>
      <c r="C565" s="655"/>
      <c r="D565" s="659" t="s">
        <v>196</v>
      </c>
      <c r="E565" s="660" t="s">
        <v>197</v>
      </c>
      <c r="F565" s="661">
        <v>1</v>
      </c>
      <c r="G565" s="769"/>
      <c r="H565" s="662"/>
      <c r="I565" s="509"/>
      <c r="J565" s="492"/>
      <c r="K565" s="509"/>
      <c r="L565" s="136"/>
      <c r="M565" s="136"/>
    </row>
    <row r="566" spans="1:13" s="8" customFormat="1" ht="13.5" customHeight="1" thickBot="1">
      <c r="A566" s="1085" t="s">
        <v>900</v>
      </c>
      <c r="B566" s="1086"/>
      <c r="C566" s="1086"/>
      <c r="D566" s="1086"/>
      <c r="E566" s="1086"/>
      <c r="F566" s="1086"/>
      <c r="G566" s="1086"/>
      <c r="H566" s="679"/>
      <c r="I566" s="509"/>
      <c r="J566" s="492"/>
      <c r="K566" s="509"/>
      <c r="L566" s="136"/>
      <c r="M566" s="136"/>
    </row>
    <row r="567" spans="1:13" s="8" customFormat="1" ht="13.5" customHeight="1" thickBot="1">
      <c r="A567" s="1082" t="s">
        <v>901</v>
      </c>
      <c r="B567" s="1083"/>
      <c r="C567" s="1083"/>
      <c r="D567" s="1083"/>
      <c r="E567" s="1083"/>
      <c r="F567" s="1083"/>
      <c r="G567" s="1084"/>
      <c r="H567" s="643"/>
      <c r="I567" s="509"/>
      <c r="J567" s="492"/>
      <c r="K567" s="509"/>
      <c r="L567" s="136"/>
      <c r="M567" s="136"/>
    </row>
    <row r="568" spans="1:13" s="8" customFormat="1" ht="13.5" customHeight="1">
      <c r="A568" s="645" t="s">
        <v>5</v>
      </c>
      <c r="B568" s="652" t="s">
        <v>5</v>
      </c>
      <c r="C568" s="644" t="s">
        <v>188</v>
      </c>
      <c r="D568" s="646" t="s">
        <v>902</v>
      </c>
      <c r="E568" s="651" t="s">
        <v>5</v>
      </c>
      <c r="F568" s="647" t="s">
        <v>5</v>
      </c>
      <c r="G568" s="794" t="s">
        <v>5</v>
      </c>
      <c r="H568" s="653" t="s">
        <v>5</v>
      </c>
      <c r="I568" s="136"/>
      <c r="J568" s="492"/>
      <c r="K568" s="509"/>
      <c r="L568" s="136"/>
      <c r="M568" s="136"/>
    </row>
    <row r="569" spans="1:13" s="8" customFormat="1" ht="13.5" customHeight="1">
      <c r="A569" s="667" t="s">
        <v>5</v>
      </c>
      <c r="B569" s="666">
        <v>5</v>
      </c>
      <c r="C569" s="655"/>
      <c r="D569" s="682" t="s">
        <v>903</v>
      </c>
      <c r="E569" s="683" t="s">
        <v>153</v>
      </c>
      <c r="F569" s="657" t="s">
        <v>153</v>
      </c>
      <c r="G569" s="763" t="s">
        <v>153</v>
      </c>
      <c r="H569" s="658" t="s">
        <v>153</v>
      </c>
      <c r="I569" s="136"/>
      <c r="J569" s="492"/>
      <c r="K569" s="509"/>
      <c r="L569" s="136"/>
      <c r="M569" s="136"/>
    </row>
    <row r="570" spans="1:13" s="8" customFormat="1" ht="13.5" customHeight="1">
      <c r="A570" s="565">
        <f t="shared" ref="A570:A581" si="88">IF(A569="*","*",MAX(A563:A569)+1)</f>
        <v>1037</v>
      </c>
      <c r="B570" s="668">
        <v>59</v>
      </c>
      <c r="C570" s="655"/>
      <c r="D570" s="659" t="s">
        <v>189</v>
      </c>
      <c r="E570" s="660" t="s">
        <v>11</v>
      </c>
      <c r="F570" s="661">
        <v>10.08</v>
      </c>
      <c r="G570" s="769"/>
      <c r="H570" s="662"/>
      <c r="I570" s="136"/>
      <c r="J570" s="492"/>
      <c r="K570" s="509"/>
      <c r="L570" s="136"/>
      <c r="M570" s="136"/>
    </row>
    <row r="571" spans="1:13" s="8" customFormat="1" ht="13.5" customHeight="1">
      <c r="A571" s="565">
        <f t="shared" si="88"/>
        <v>1038</v>
      </c>
      <c r="B571" s="668">
        <v>60</v>
      </c>
      <c r="C571" s="655"/>
      <c r="D571" s="659" t="s">
        <v>190</v>
      </c>
      <c r="E571" s="660" t="s">
        <v>2</v>
      </c>
      <c r="F571" s="661">
        <v>26</v>
      </c>
      <c r="G571" s="769"/>
      <c r="H571" s="662"/>
      <c r="I571" s="136"/>
      <c r="J571" s="492"/>
      <c r="K571" s="509"/>
      <c r="L571" s="136"/>
      <c r="M571" s="136"/>
    </row>
    <row r="572" spans="1:13" s="8" customFormat="1" ht="13.5" customHeight="1">
      <c r="A572" s="565">
        <f t="shared" si="88"/>
        <v>1039</v>
      </c>
      <c r="B572" s="668">
        <v>61</v>
      </c>
      <c r="C572" s="655"/>
      <c r="D572" s="659" t="s">
        <v>198</v>
      </c>
      <c r="E572" s="660" t="s">
        <v>2</v>
      </c>
      <c r="F572" s="661">
        <v>4</v>
      </c>
      <c r="G572" s="769"/>
      <c r="H572" s="662"/>
      <c r="I572" s="136"/>
      <c r="J572" s="492"/>
      <c r="K572" s="509"/>
      <c r="L572" s="136"/>
      <c r="M572" s="136"/>
    </row>
    <row r="573" spans="1:13" s="8" customFormat="1" ht="13.5" customHeight="1">
      <c r="A573" s="565">
        <f t="shared" si="88"/>
        <v>1040</v>
      </c>
      <c r="B573" s="668">
        <v>62</v>
      </c>
      <c r="C573" s="655"/>
      <c r="D573" s="659" t="s">
        <v>199</v>
      </c>
      <c r="E573" s="660" t="s">
        <v>2</v>
      </c>
      <c r="F573" s="661">
        <v>22</v>
      </c>
      <c r="G573" s="769"/>
      <c r="H573" s="662"/>
      <c r="I573" s="136"/>
      <c r="J573" s="492"/>
      <c r="K573" s="509"/>
      <c r="L573" s="136"/>
      <c r="M573" s="136"/>
    </row>
    <row r="574" spans="1:13" s="8" customFormat="1" ht="27" customHeight="1">
      <c r="A574" s="565">
        <f t="shared" si="88"/>
        <v>1041</v>
      </c>
      <c r="B574" s="668">
        <v>63</v>
      </c>
      <c r="C574" s="655"/>
      <c r="D574" s="659" t="s">
        <v>200</v>
      </c>
      <c r="E574" s="660" t="s">
        <v>2</v>
      </c>
      <c r="F574" s="661">
        <v>6</v>
      </c>
      <c r="G574" s="769"/>
      <c r="H574" s="662"/>
      <c r="I574" s="136"/>
      <c r="J574" s="492"/>
      <c r="K574" s="509"/>
      <c r="L574" s="136"/>
      <c r="M574" s="136"/>
    </row>
    <row r="575" spans="1:13" s="8" customFormat="1" ht="13.5" customHeight="1">
      <c r="A575" s="565">
        <f t="shared" si="88"/>
        <v>1042</v>
      </c>
      <c r="B575" s="668">
        <v>64</v>
      </c>
      <c r="C575" s="655"/>
      <c r="D575" s="659" t="s">
        <v>201</v>
      </c>
      <c r="E575" s="660" t="s">
        <v>2</v>
      </c>
      <c r="F575" s="661">
        <v>22</v>
      </c>
      <c r="G575" s="769"/>
      <c r="H575" s="662"/>
      <c r="I575" s="136"/>
      <c r="J575" s="492"/>
      <c r="K575" s="509"/>
      <c r="L575" s="136"/>
      <c r="M575" s="136"/>
    </row>
    <row r="576" spans="1:13" s="8" customFormat="1" ht="28.5" customHeight="1">
      <c r="A576" s="565">
        <f t="shared" si="88"/>
        <v>1043</v>
      </c>
      <c r="B576" s="668">
        <v>65</v>
      </c>
      <c r="C576" s="655"/>
      <c r="D576" s="659" t="s">
        <v>202</v>
      </c>
      <c r="E576" s="660" t="s">
        <v>4</v>
      </c>
      <c r="F576" s="661">
        <v>2</v>
      </c>
      <c r="G576" s="769"/>
      <c r="H576" s="662"/>
      <c r="I576" s="136"/>
      <c r="J576" s="492"/>
      <c r="K576" s="509"/>
      <c r="L576" s="136"/>
      <c r="M576" s="136"/>
    </row>
    <row r="577" spans="1:13" s="8" customFormat="1" ht="13.5" customHeight="1">
      <c r="A577" s="565">
        <f t="shared" si="88"/>
        <v>1044</v>
      </c>
      <c r="B577" s="668">
        <v>66</v>
      </c>
      <c r="C577" s="655"/>
      <c r="D577" s="659" t="s">
        <v>203</v>
      </c>
      <c r="E577" s="660" t="s">
        <v>204</v>
      </c>
      <c r="F577" s="661">
        <v>1</v>
      </c>
      <c r="G577" s="769"/>
      <c r="H577" s="662"/>
      <c r="I577" s="509"/>
      <c r="J577" s="492"/>
      <c r="K577" s="509"/>
      <c r="L577" s="136"/>
      <c r="M577" s="136"/>
    </row>
    <row r="578" spans="1:13" s="8" customFormat="1" ht="27" customHeight="1">
      <c r="A578" s="565">
        <f t="shared" si="88"/>
        <v>1045</v>
      </c>
      <c r="B578" s="668">
        <v>67</v>
      </c>
      <c r="C578" s="655"/>
      <c r="D578" s="659" t="s">
        <v>205</v>
      </c>
      <c r="E578" s="660" t="s">
        <v>3</v>
      </c>
      <c r="F578" s="661">
        <v>1</v>
      </c>
      <c r="G578" s="769"/>
      <c r="H578" s="662"/>
      <c r="I578" s="509"/>
      <c r="J578" s="492"/>
      <c r="K578" s="509"/>
      <c r="L578" s="136"/>
      <c r="M578" s="136"/>
    </row>
    <row r="579" spans="1:13" s="8" customFormat="1" ht="13.5" customHeight="1">
      <c r="A579" s="565">
        <f t="shared" si="88"/>
        <v>1046</v>
      </c>
      <c r="B579" s="668">
        <v>68</v>
      </c>
      <c r="C579" s="655"/>
      <c r="D579" s="659" t="s">
        <v>206</v>
      </c>
      <c r="E579" s="660" t="s">
        <v>2</v>
      </c>
      <c r="F579" s="661">
        <v>25</v>
      </c>
      <c r="G579" s="769"/>
      <c r="H579" s="662"/>
      <c r="I579" s="509"/>
      <c r="J579" s="492"/>
      <c r="K579" s="509"/>
      <c r="L579" s="136"/>
      <c r="M579" s="136"/>
    </row>
    <row r="580" spans="1:13" s="8" customFormat="1" ht="13.5" customHeight="1">
      <c r="A580" s="565">
        <f t="shared" si="88"/>
        <v>1047</v>
      </c>
      <c r="B580" s="668">
        <v>69</v>
      </c>
      <c r="C580" s="655"/>
      <c r="D580" s="659" t="s">
        <v>207</v>
      </c>
      <c r="E580" s="660" t="s">
        <v>2</v>
      </c>
      <c r="F580" s="661">
        <v>3</v>
      </c>
      <c r="G580" s="769"/>
      <c r="H580" s="662"/>
      <c r="I580" s="509"/>
      <c r="J580" s="492"/>
      <c r="K580" s="509"/>
      <c r="L580" s="136"/>
      <c r="M580" s="136"/>
    </row>
    <row r="581" spans="1:13" s="8" customFormat="1" ht="13.5" customHeight="1" thickBot="1">
      <c r="A581" s="565">
        <f t="shared" si="88"/>
        <v>1048</v>
      </c>
      <c r="B581" s="685">
        <v>70</v>
      </c>
      <c r="C581" s="684"/>
      <c r="D581" s="663" t="s">
        <v>208</v>
      </c>
      <c r="E581" s="664" t="s">
        <v>197</v>
      </c>
      <c r="F581" s="665">
        <v>1</v>
      </c>
      <c r="G581" s="813"/>
      <c r="H581" s="662"/>
      <c r="I581" s="509"/>
      <c r="J581" s="492"/>
      <c r="K581" s="509"/>
      <c r="L581" s="136"/>
      <c r="M581" s="136"/>
    </row>
    <row r="582" spans="1:13" s="8" customFormat="1" ht="13.5" customHeight="1" thickBot="1">
      <c r="A582" s="1048" t="s">
        <v>904</v>
      </c>
      <c r="B582" s="1049"/>
      <c r="C582" s="1049"/>
      <c r="D582" s="1049"/>
      <c r="E582" s="1049"/>
      <c r="F582" s="1049"/>
      <c r="G582" s="1049"/>
      <c r="H582" s="679"/>
      <c r="I582" s="509"/>
      <c r="J582" s="492"/>
      <c r="K582" s="509"/>
      <c r="L582" s="136"/>
      <c r="M582" s="136"/>
    </row>
    <row r="583" spans="1:13" s="8" customFormat="1" ht="13.5" customHeight="1">
      <c r="A583" s="667" t="s">
        <v>5</v>
      </c>
      <c r="B583" s="666">
        <v>6</v>
      </c>
      <c r="C583" s="655"/>
      <c r="D583" s="682" t="s">
        <v>905</v>
      </c>
      <c r="E583" s="683" t="s">
        <v>153</v>
      </c>
      <c r="F583" s="657" t="s">
        <v>153</v>
      </c>
      <c r="G583" s="763" t="s">
        <v>153</v>
      </c>
      <c r="H583" s="658" t="s">
        <v>153</v>
      </c>
      <c r="I583" s="509"/>
      <c r="J583" s="492"/>
      <c r="K583" s="509"/>
      <c r="L583" s="136"/>
      <c r="M583" s="136"/>
    </row>
    <row r="584" spans="1:13" s="8" customFormat="1" ht="13.5" customHeight="1">
      <c r="A584" s="565">
        <f t="shared" ref="A584:A595" si="89">IF(A583="*","*",MAX(A577:A583)+1)</f>
        <v>1049</v>
      </c>
      <c r="B584" s="668">
        <v>71</v>
      </c>
      <c r="C584" s="655"/>
      <c r="D584" s="659" t="s">
        <v>189</v>
      </c>
      <c r="E584" s="660" t="s">
        <v>11</v>
      </c>
      <c r="F584" s="661">
        <v>2.88</v>
      </c>
      <c r="G584" s="769"/>
      <c r="H584" s="662"/>
      <c r="I584" s="509"/>
      <c r="J584" s="492"/>
      <c r="K584" s="509"/>
      <c r="L584" s="136"/>
      <c r="M584" s="136"/>
    </row>
    <row r="585" spans="1:13" s="8" customFormat="1" ht="13.5" customHeight="1">
      <c r="A585" s="565">
        <f t="shared" si="89"/>
        <v>1050</v>
      </c>
      <c r="B585" s="668">
        <v>72</v>
      </c>
      <c r="C585" s="655"/>
      <c r="D585" s="659" t="s">
        <v>190</v>
      </c>
      <c r="E585" s="660" t="s">
        <v>2</v>
      </c>
      <c r="F585" s="661">
        <v>9</v>
      </c>
      <c r="G585" s="769"/>
      <c r="H585" s="662"/>
      <c r="I585" s="509"/>
      <c r="J585" s="492"/>
      <c r="K585" s="509"/>
      <c r="L585" s="136"/>
      <c r="M585" s="136"/>
    </row>
    <row r="586" spans="1:13" s="8" customFormat="1" ht="13.5" customHeight="1">
      <c r="A586" s="565">
        <f t="shared" si="89"/>
        <v>1051</v>
      </c>
      <c r="B586" s="668">
        <v>73</v>
      </c>
      <c r="C586" s="655"/>
      <c r="D586" s="659" t="s">
        <v>209</v>
      </c>
      <c r="E586" s="660" t="s">
        <v>2</v>
      </c>
      <c r="F586" s="661">
        <v>7</v>
      </c>
      <c r="G586" s="769"/>
      <c r="H586" s="662"/>
      <c r="I586" s="509"/>
      <c r="J586" s="492"/>
      <c r="K586" s="509"/>
      <c r="L586" s="136"/>
      <c r="M586" s="136"/>
    </row>
    <row r="587" spans="1:13" s="8" customFormat="1" ht="13.5" customHeight="1">
      <c r="A587" s="565">
        <f t="shared" si="89"/>
        <v>1052</v>
      </c>
      <c r="B587" s="668">
        <v>74</v>
      </c>
      <c r="C587" s="655"/>
      <c r="D587" s="659" t="s">
        <v>210</v>
      </c>
      <c r="E587" s="660" t="s">
        <v>2</v>
      </c>
      <c r="F587" s="661">
        <v>2</v>
      </c>
      <c r="G587" s="769"/>
      <c r="H587" s="662"/>
      <c r="I587" s="509"/>
      <c r="J587" s="492"/>
      <c r="K587" s="509"/>
      <c r="L587" s="136"/>
      <c r="M587" s="136"/>
    </row>
    <row r="588" spans="1:13" s="8" customFormat="1" ht="27" customHeight="1">
      <c r="A588" s="565">
        <f t="shared" si="89"/>
        <v>1053</v>
      </c>
      <c r="B588" s="668">
        <v>75</v>
      </c>
      <c r="C588" s="655"/>
      <c r="D588" s="659" t="s">
        <v>211</v>
      </c>
      <c r="E588" s="660" t="s">
        <v>2</v>
      </c>
      <c r="F588" s="661">
        <v>6</v>
      </c>
      <c r="G588" s="769"/>
      <c r="H588" s="662"/>
      <c r="I588" s="509"/>
      <c r="J588" s="492"/>
      <c r="K588" s="509"/>
      <c r="L588" s="136"/>
      <c r="M588" s="136"/>
    </row>
    <row r="589" spans="1:13" s="8" customFormat="1" ht="13.5" customHeight="1">
      <c r="A589" s="565">
        <f t="shared" si="89"/>
        <v>1054</v>
      </c>
      <c r="B589" s="668">
        <v>76</v>
      </c>
      <c r="C589" s="655"/>
      <c r="D589" s="659" t="s">
        <v>212</v>
      </c>
      <c r="E589" s="660" t="s">
        <v>2</v>
      </c>
      <c r="F589" s="661">
        <v>2</v>
      </c>
      <c r="G589" s="769"/>
      <c r="H589" s="662"/>
      <c r="I589" s="509"/>
      <c r="J589" s="492"/>
      <c r="K589" s="509"/>
      <c r="L589" s="136"/>
      <c r="M589" s="136"/>
    </row>
    <row r="590" spans="1:13" s="8" customFormat="1" ht="27" customHeight="1">
      <c r="A590" s="565">
        <f t="shared" si="89"/>
        <v>1055</v>
      </c>
      <c r="B590" s="668">
        <v>77</v>
      </c>
      <c r="C590" s="655"/>
      <c r="D590" s="659" t="s">
        <v>213</v>
      </c>
      <c r="E590" s="660" t="s">
        <v>4</v>
      </c>
      <c r="F590" s="661">
        <v>1</v>
      </c>
      <c r="G590" s="769"/>
      <c r="H590" s="662"/>
      <c r="I590" s="509"/>
      <c r="J590" s="492"/>
      <c r="K590" s="509"/>
      <c r="L590" s="136"/>
      <c r="M590" s="136"/>
    </row>
    <row r="591" spans="1:13" s="8" customFormat="1" ht="13.5" customHeight="1">
      <c r="A591" s="565">
        <f t="shared" si="89"/>
        <v>1056</v>
      </c>
      <c r="B591" s="668">
        <v>78</v>
      </c>
      <c r="C591" s="655"/>
      <c r="D591" s="659" t="s">
        <v>203</v>
      </c>
      <c r="E591" s="660" t="s">
        <v>204</v>
      </c>
      <c r="F591" s="661">
        <v>1</v>
      </c>
      <c r="G591" s="769"/>
      <c r="H591" s="662"/>
      <c r="I591" s="509"/>
      <c r="J591" s="492"/>
      <c r="K591" s="509"/>
      <c r="L591" s="136"/>
      <c r="M591" s="136"/>
    </row>
    <row r="592" spans="1:13" s="8" customFormat="1" ht="27" customHeight="1">
      <c r="A592" s="565">
        <f t="shared" si="89"/>
        <v>1057</v>
      </c>
      <c r="B592" s="668">
        <v>79</v>
      </c>
      <c r="C592" s="655"/>
      <c r="D592" s="659" t="s">
        <v>205</v>
      </c>
      <c r="E592" s="660" t="s">
        <v>3</v>
      </c>
      <c r="F592" s="661">
        <v>1</v>
      </c>
      <c r="G592" s="769"/>
      <c r="H592" s="662"/>
      <c r="I592" s="509"/>
      <c r="J592" s="492"/>
      <c r="K592" s="509"/>
      <c r="L592" s="136"/>
      <c r="M592" s="136"/>
    </row>
    <row r="593" spans="1:13" s="8" customFormat="1" ht="13.5" customHeight="1">
      <c r="A593" s="565">
        <f t="shared" si="89"/>
        <v>1058</v>
      </c>
      <c r="B593" s="668">
        <v>80</v>
      </c>
      <c r="C593" s="655"/>
      <c r="D593" s="659" t="s">
        <v>206</v>
      </c>
      <c r="E593" s="660" t="s">
        <v>2</v>
      </c>
      <c r="F593" s="661">
        <v>25</v>
      </c>
      <c r="G593" s="769"/>
      <c r="H593" s="662"/>
      <c r="I593" s="509"/>
      <c r="J593" s="492"/>
      <c r="K593" s="509"/>
      <c r="L593" s="136"/>
      <c r="M593" s="136"/>
    </row>
    <row r="594" spans="1:13" s="8" customFormat="1" ht="13.5" customHeight="1">
      <c r="A594" s="565">
        <f t="shared" si="89"/>
        <v>1059</v>
      </c>
      <c r="B594" s="668">
        <v>81</v>
      </c>
      <c r="C594" s="655"/>
      <c r="D594" s="659" t="s">
        <v>207</v>
      </c>
      <c r="E594" s="660" t="s">
        <v>2</v>
      </c>
      <c r="F594" s="661">
        <v>3</v>
      </c>
      <c r="G594" s="769"/>
      <c r="H594" s="662"/>
      <c r="I594" s="509"/>
      <c r="J594" s="492"/>
      <c r="K594" s="509"/>
      <c r="L594" s="136"/>
      <c r="M594" s="136"/>
    </row>
    <row r="595" spans="1:13" s="8" customFormat="1" ht="13.5" customHeight="1" thickBot="1">
      <c r="A595" s="565">
        <f t="shared" si="89"/>
        <v>1060</v>
      </c>
      <c r="B595" s="685">
        <v>82</v>
      </c>
      <c r="C595" s="684"/>
      <c r="D595" s="663" t="s">
        <v>208</v>
      </c>
      <c r="E595" s="664" t="s">
        <v>197</v>
      </c>
      <c r="F595" s="665">
        <v>1</v>
      </c>
      <c r="G595" s="813"/>
      <c r="H595" s="662"/>
      <c r="I595" s="136"/>
      <c r="J595" s="492"/>
      <c r="K595" s="509"/>
      <c r="L595" s="136"/>
      <c r="M595" s="136"/>
    </row>
    <row r="596" spans="1:13" s="8" customFormat="1" ht="13.5" customHeight="1" thickBot="1">
      <c r="A596" s="1048" t="s">
        <v>906</v>
      </c>
      <c r="B596" s="1049"/>
      <c r="C596" s="1049"/>
      <c r="D596" s="1049"/>
      <c r="E596" s="1049"/>
      <c r="F596" s="1049"/>
      <c r="G596" s="1049"/>
      <c r="H596" s="679"/>
      <c r="I596" s="136"/>
      <c r="J596" s="492"/>
      <c r="K596" s="509"/>
      <c r="L596" s="136"/>
      <c r="M596" s="136"/>
    </row>
    <row r="597" spans="1:13" s="8" customFormat="1" ht="13.5" customHeight="1">
      <c r="A597" s="667" t="s">
        <v>5</v>
      </c>
      <c r="B597" s="686">
        <v>7</v>
      </c>
      <c r="C597" s="655"/>
      <c r="D597" s="682" t="s">
        <v>907</v>
      </c>
      <c r="E597" s="683" t="s">
        <v>153</v>
      </c>
      <c r="F597" s="657" t="s">
        <v>153</v>
      </c>
      <c r="G597" s="763" t="s">
        <v>153</v>
      </c>
      <c r="H597" s="658" t="s">
        <v>153</v>
      </c>
      <c r="I597" s="136"/>
      <c r="J597" s="492"/>
      <c r="K597" s="509"/>
      <c r="L597" s="136"/>
      <c r="M597" s="136"/>
    </row>
    <row r="598" spans="1:13" s="8" customFormat="1" ht="27" customHeight="1">
      <c r="A598" s="565">
        <f t="shared" ref="A598:A612" si="90">IF(A597="*","*",MAX(A591:A597)+1)</f>
        <v>1061</v>
      </c>
      <c r="B598" s="668">
        <v>83</v>
      </c>
      <c r="C598" s="655"/>
      <c r="D598" s="659" t="s">
        <v>214</v>
      </c>
      <c r="E598" s="660" t="s">
        <v>11</v>
      </c>
      <c r="F598" s="661">
        <v>78.56</v>
      </c>
      <c r="G598" s="769"/>
      <c r="H598" s="662"/>
      <c r="I598" s="136"/>
      <c r="J598" s="492"/>
      <c r="K598" s="509"/>
      <c r="L598" s="136"/>
      <c r="M598" s="136"/>
    </row>
    <row r="599" spans="1:13" s="8" customFormat="1" ht="13.5" customHeight="1">
      <c r="A599" s="565">
        <f t="shared" si="90"/>
        <v>1062</v>
      </c>
      <c r="B599" s="668">
        <v>84</v>
      </c>
      <c r="C599" s="655"/>
      <c r="D599" s="659" t="s">
        <v>190</v>
      </c>
      <c r="E599" s="660" t="s">
        <v>2</v>
      </c>
      <c r="F599" s="661">
        <v>217</v>
      </c>
      <c r="G599" s="769"/>
      <c r="H599" s="662"/>
      <c r="I599" s="136"/>
      <c r="J599" s="492"/>
      <c r="K599" s="509"/>
      <c r="L599" s="136"/>
      <c r="M599" s="136"/>
    </row>
    <row r="600" spans="1:13" s="8" customFormat="1" ht="13.5" customHeight="1">
      <c r="A600" s="565">
        <f t="shared" si="90"/>
        <v>1063</v>
      </c>
      <c r="B600" s="668">
        <v>85</v>
      </c>
      <c r="C600" s="655"/>
      <c r="D600" s="659" t="s">
        <v>215</v>
      </c>
      <c r="E600" s="660" t="s">
        <v>2</v>
      </c>
      <c r="F600" s="661">
        <v>95</v>
      </c>
      <c r="G600" s="769"/>
      <c r="H600" s="662"/>
      <c r="I600" s="136"/>
      <c r="J600" s="492"/>
      <c r="K600" s="509"/>
      <c r="L600" s="136"/>
      <c r="M600" s="136"/>
    </row>
    <row r="601" spans="1:13" s="8" customFormat="1" ht="13.5" customHeight="1">
      <c r="A601" s="565">
        <f t="shared" si="90"/>
        <v>1064</v>
      </c>
      <c r="B601" s="668">
        <v>86</v>
      </c>
      <c r="C601" s="655"/>
      <c r="D601" s="659" t="s">
        <v>216</v>
      </c>
      <c r="E601" s="660" t="s">
        <v>2</v>
      </c>
      <c r="F601" s="661">
        <v>122</v>
      </c>
      <c r="G601" s="769"/>
      <c r="H601" s="662"/>
      <c r="I601" s="136"/>
      <c r="J601" s="492"/>
      <c r="K601" s="509"/>
      <c r="L601" s="136"/>
      <c r="M601" s="136"/>
    </row>
    <row r="602" spans="1:13" s="8" customFormat="1" ht="27" customHeight="1">
      <c r="A602" s="565">
        <f t="shared" si="90"/>
        <v>1065</v>
      </c>
      <c r="B602" s="668">
        <v>87</v>
      </c>
      <c r="C602" s="655"/>
      <c r="D602" s="659" t="s">
        <v>217</v>
      </c>
      <c r="E602" s="660" t="s">
        <v>2</v>
      </c>
      <c r="F602" s="661">
        <v>18</v>
      </c>
      <c r="G602" s="769"/>
      <c r="H602" s="662"/>
      <c r="I602" s="136"/>
      <c r="J602" s="492"/>
      <c r="K602" s="509"/>
      <c r="L602" s="136"/>
      <c r="M602" s="136"/>
    </row>
    <row r="603" spans="1:13" s="8" customFormat="1" ht="13.5" customHeight="1">
      <c r="A603" s="565">
        <f t="shared" si="90"/>
        <v>1066</v>
      </c>
      <c r="B603" s="668">
        <v>88</v>
      </c>
      <c r="C603" s="655"/>
      <c r="D603" s="659" t="s">
        <v>212</v>
      </c>
      <c r="E603" s="660" t="s">
        <v>2</v>
      </c>
      <c r="F603" s="661">
        <v>8</v>
      </c>
      <c r="G603" s="769"/>
      <c r="H603" s="662"/>
      <c r="I603" s="136"/>
      <c r="J603" s="492"/>
      <c r="K603" s="509"/>
      <c r="L603" s="136"/>
      <c r="M603" s="136"/>
    </row>
    <row r="604" spans="1:13" s="8" customFormat="1" ht="13.5" customHeight="1">
      <c r="A604" s="565">
        <f t="shared" si="90"/>
        <v>1067</v>
      </c>
      <c r="B604" s="668">
        <v>89</v>
      </c>
      <c r="C604" s="655"/>
      <c r="D604" s="659" t="s">
        <v>201</v>
      </c>
      <c r="E604" s="660" t="s">
        <v>2</v>
      </c>
      <c r="F604" s="661">
        <v>47</v>
      </c>
      <c r="G604" s="769"/>
      <c r="H604" s="662"/>
      <c r="I604" s="136"/>
      <c r="J604" s="492"/>
      <c r="K604" s="509"/>
      <c r="L604" s="136"/>
      <c r="M604" s="136"/>
    </row>
    <row r="605" spans="1:13" s="8" customFormat="1" ht="13.5" customHeight="1">
      <c r="A605" s="565">
        <f t="shared" si="90"/>
        <v>1068</v>
      </c>
      <c r="B605" s="668">
        <v>90</v>
      </c>
      <c r="C605" s="655"/>
      <c r="D605" s="659" t="s">
        <v>218</v>
      </c>
      <c r="E605" s="660" t="s">
        <v>2</v>
      </c>
      <c r="F605" s="661">
        <v>67</v>
      </c>
      <c r="G605" s="769"/>
      <c r="H605" s="662"/>
      <c r="I605" s="136"/>
      <c r="J605" s="492"/>
      <c r="K605" s="509"/>
      <c r="L605" s="136"/>
      <c r="M605" s="136"/>
    </row>
    <row r="606" spans="1:13" s="8" customFormat="1" ht="13.5" customHeight="1">
      <c r="A606" s="565">
        <f t="shared" si="90"/>
        <v>1069</v>
      </c>
      <c r="B606" s="668">
        <v>91</v>
      </c>
      <c r="C606" s="655"/>
      <c r="D606" s="659" t="s">
        <v>219</v>
      </c>
      <c r="E606" s="660" t="s">
        <v>204</v>
      </c>
      <c r="F606" s="661">
        <v>1</v>
      </c>
      <c r="G606" s="769"/>
      <c r="H606" s="662"/>
      <c r="I606" s="136"/>
      <c r="J606" s="492"/>
      <c r="K606" s="509"/>
      <c r="L606" s="136"/>
      <c r="M606" s="136"/>
    </row>
    <row r="607" spans="1:13" s="8" customFormat="1" ht="13.5" customHeight="1">
      <c r="A607" s="565">
        <f t="shared" si="90"/>
        <v>1070</v>
      </c>
      <c r="B607" s="668">
        <v>92</v>
      </c>
      <c r="C607" s="655"/>
      <c r="D607" s="659" t="s">
        <v>220</v>
      </c>
      <c r="E607" s="660" t="s">
        <v>204</v>
      </c>
      <c r="F607" s="661">
        <v>1</v>
      </c>
      <c r="G607" s="769"/>
      <c r="H607" s="662"/>
      <c r="I607" s="136"/>
      <c r="J607" s="492"/>
      <c r="K607" s="509"/>
      <c r="L607" s="136"/>
      <c r="M607" s="136"/>
    </row>
    <row r="608" spans="1:13" s="8" customFormat="1" ht="27" customHeight="1">
      <c r="A608" s="565">
        <f t="shared" si="90"/>
        <v>1071</v>
      </c>
      <c r="B608" s="668">
        <v>93</v>
      </c>
      <c r="C608" s="655"/>
      <c r="D608" s="659" t="s">
        <v>202</v>
      </c>
      <c r="E608" s="660" t="s">
        <v>4</v>
      </c>
      <c r="F608" s="661">
        <v>2</v>
      </c>
      <c r="G608" s="769"/>
      <c r="H608" s="662"/>
      <c r="I608" s="509"/>
      <c r="J608" s="492"/>
      <c r="K608" s="509"/>
      <c r="L608" s="136"/>
      <c r="M608" s="136"/>
    </row>
    <row r="609" spans="1:13" s="8" customFormat="1" ht="27" customHeight="1">
      <c r="A609" s="565">
        <f t="shared" si="90"/>
        <v>1072</v>
      </c>
      <c r="B609" s="668">
        <v>94</v>
      </c>
      <c r="C609" s="655"/>
      <c r="D609" s="659" t="s">
        <v>205</v>
      </c>
      <c r="E609" s="660" t="s">
        <v>3</v>
      </c>
      <c r="F609" s="661">
        <v>2</v>
      </c>
      <c r="G609" s="769"/>
      <c r="H609" s="662"/>
      <c r="I609" s="509"/>
      <c r="J609" s="492"/>
      <c r="K609" s="509"/>
      <c r="L609" s="136"/>
      <c r="M609" s="136"/>
    </row>
    <row r="610" spans="1:13" s="8" customFormat="1" ht="13.5" customHeight="1">
      <c r="A610" s="565">
        <f t="shared" si="90"/>
        <v>1073</v>
      </c>
      <c r="B610" s="668">
        <v>95</v>
      </c>
      <c r="C610" s="655"/>
      <c r="D610" s="659" t="s">
        <v>206</v>
      </c>
      <c r="E610" s="660" t="s">
        <v>2</v>
      </c>
      <c r="F610" s="661">
        <v>50</v>
      </c>
      <c r="G610" s="769"/>
      <c r="H610" s="662"/>
      <c r="I610" s="509"/>
      <c r="J610" s="492"/>
      <c r="K610" s="509"/>
      <c r="L610" s="136"/>
      <c r="M610" s="136"/>
    </row>
    <row r="611" spans="1:13" s="8" customFormat="1" ht="13.5" customHeight="1">
      <c r="A611" s="565">
        <f t="shared" si="90"/>
        <v>1074</v>
      </c>
      <c r="B611" s="668">
        <v>96</v>
      </c>
      <c r="C611" s="655"/>
      <c r="D611" s="659" t="s">
        <v>207</v>
      </c>
      <c r="E611" s="660" t="s">
        <v>2</v>
      </c>
      <c r="F611" s="661">
        <v>6</v>
      </c>
      <c r="G611" s="769"/>
      <c r="H611" s="662"/>
      <c r="I611" s="509"/>
      <c r="J611" s="492"/>
      <c r="K611" s="509"/>
      <c r="L611" s="136"/>
      <c r="M611" s="136"/>
    </row>
    <row r="612" spans="1:13" s="8" customFormat="1" ht="13.5" customHeight="1" thickBot="1">
      <c r="A612" s="565">
        <f t="shared" si="90"/>
        <v>1075</v>
      </c>
      <c r="B612" s="685">
        <v>97</v>
      </c>
      <c r="C612" s="684"/>
      <c r="D612" s="663" t="s">
        <v>208</v>
      </c>
      <c r="E612" s="664" t="s">
        <v>197</v>
      </c>
      <c r="F612" s="665">
        <v>3</v>
      </c>
      <c r="G612" s="813"/>
      <c r="H612" s="662"/>
      <c r="I612" s="509"/>
      <c r="J612" s="492"/>
      <c r="K612" s="509"/>
      <c r="L612" s="136"/>
      <c r="M612" s="136"/>
    </row>
    <row r="613" spans="1:13" s="8" customFormat="1" ht="13.5" customHeight="1" thickBot="1">
      <c r="A613" s="1048" t="s">
        <v>908</v>
      </c>
      <c r="B613" s="1049"/>
      <c r="C613" s="1049"/>
      <c r="D613" s="1049"/>
      <c r="E613" s="1049"/>
      <c r="F613" s="1049"/>
      <c r="G613" s="1049"/>
      <c r="H613" s="679"/>
      <c r="I613" s="509"/>
      <c r="J613" s="492"/>
      <c r="K613" s="509"/>
      <c r="L613" s="136"/>
      <c r="M613" s="136"/>
    </row>
    <row r="614" spans="1:13" s="8" customFormat="1" ht="13.5" customHeight="1">
      <c r="A614" s="667" t="s">
        <v>5</v>
      </c>
      <c r="B614" s="666">
        <v>8</v>
      </c>
      <c r="C614" s="655"/>
      <c r="D614" s="682" t="s">
        <v>909</v>
      </c>
      <c r="E614" s="683" t="s">
        <v>153</v>
      </c>
      <c r="F614" s="657" t="s">
        <v>153</v>
      </c>
      <c r="G614" s="763" t="s">
        <v>153</v>
      </c>
      <c r="H614" s="658" t="s">
        <v>153</v>
      </c>
      <c r="I614" s="509"/>
      <c r="J614" s="492"/>
      <c r="K614" s="509"/>
      <c r="L614" s="136"/>
      <c r="M614" s="136"/>
    </row>
    <row r="615" spans="1:13" s="8" customFormat="1" ht="27" customHeight="1">
      <c r="A615" s="565">
        <f t="shared" ref="A615:A636" si="91">IF(A614="*","*",MAX(A608:A614)+1)</f>
        <v>1076</v>
      </c>
      <c r="B615" s="668">
        <v>98</v>
      </c>
      <c r="C615" s="655"/>
      <c r="D615" s="659" t="s">
        <v>221</v>
      </c>
      <c r="E615" s="660" t="s">
        <v>11</v>
      </c>
      <c r="F615" s="661">
        <v>71.599999999999994</v>
      </c>
      <c r="G615" s="769"/>
      <c r="H615" s="662"/>
      <c r="I615" s="509"/>
      <c r="J615" s="492"/>
      <c r="K615" s="509"/>
      <c r="L615" s="136"/>
      <c r="M615" s="136"/>
    </row>
    <row r="616" spans="1:13" s="8" customFormat="1" ht="13.5" customHeight="1">
      <c r="A616" s="565">
        <f t="shared" si="91"/>
        <v>1077</v>
      </c>
      <c r="B616" s="668">
        <v>99</v>
      </c>
      <c r="C616" s="655"/>
      <c r="D616" s="659" t="s">
        <v>190</v>
      </c>
      <c r="E616" s="660" t="s">
        <v>2</v>
      </c>
      <c r="F616" s="661">
        <v>213</v>
      </c>
      <c r="G616" s="769"/>
      <c r="H616" s="662"/>
      <c r="I616" s="509"/>
      <c r="J616" s="492"/>
      <c r="K616" s="509"/>
      <c r="L616" s="136"/>
      <c r="M616" s="136"/>
    </row>
    <row r="617" spans="1:13" s="8" customFormat="1" ht="13.5" customHeight="1">
      <c r="A617" s="565">
        <f t="shared" si="91"/>
        <v>1078</v>
      </c>
      <c r="B617" s="668">
        <v>100</v>
      </c>
      <c r="C617" s="655"/>
      <c r="D617" s="659" t="s">
        <v>215</v>
      </c>
      <c r="E617" s="660" t="s">
        <v>2</v>
      </c>
      <c r="F617" s="661">
        <v>152</v>
      </c>
      <c r="G617" s="769"/>
      <c r="H617" s="662"/>
      <c r="I617" s="509"/>
      <c r="J617" s="492"/>
      <c r="K617" s="509"/>
      <c r="L617" s="136"/>
      <c r="M617" s="136"/>
    </row>
    <row r="618" spans="1:13" s="8" customFormat="1" ht="13.5" customHeight="1">
      <c r="A618" s="565">
        <f t="shared" si="91"/>
        <v>1079</v>
      </c>
      <c r="B618" s="668">
        <v>101</v>
      </c>
      <c r="C618" s="655"/>
      <c r="D618" s="659" t="s">
        <v>209</v>
      </c>
      <c r="E618" s="660" t="s">
        <v>2</v>
      </c>
      <c r="F618" s="661">
        <v>1</v>
      </c>
      <c r="G618" s="769"/>
      <c r="H618" s="662"/>
      <c r="I618" s="509"/>
      <c r="J618" s="492"/>
      <c r="K618" s="509"/>
      <c r="L618" s="136"/>
      <c r="M618" s="136"/>
    </row>
    <row r="619" spans="1:13" s="8" customFormat="1" ht="13.5" customHeight="1">
      <c r="A619" s="565">
        <f t="shared" si="91"/>
        <v>1080</v>
      </c>
      <c r="B619" s="668">
        <v>102</v>
      </c>
      <c r="C619" s="655"/>
      <c r="D619" s="659" t="s">
        <v>198</v>
      </c>
      <c r="E619" s="660" t="s">
        <v>2</v>
      </c>
      <c r="F619" s="661">
        <v>17</v>
      </c>
      <c r="G619" s="769"/>
      <c r="H619" s="662"/>
      <c r="I619" s="509"/>
      <c r="J619" s="492"/>
      <c r="K619" s="509"/>
      <c r="L619" s="136"/>
      <c r="M619" s="136"/>
    </row>
    <row r="620" spans="1:13" s="8" customFormat="1" ht="13.5" customHeight="1">
      <c r="A620" s="565">
        <f t="shared" si="91"/>
        <v>1081</v>
      </c>
      <c r="B620" s="668">
        <v>103</v>
      </c>
      <c r="C620" s="655"/>
      <c r="D620" s="659" t="s">
        <v>216</v>
      </c>
      <c r="E620" s="660" t="s">
        <v>2</v>
      </c>
      <c r="F620" s="661">
        <v>74</v>
      </c>
      <c r="G620" s="769"/>
      <c r="H620" s="662"/>
      <c r="I620" s="509"/>
      <c r="J620" s="492"/>
      <c r="K620" s="509"/>
      <c r="L620" s="136"/>
      <c r="M620" s="136"/>
    </row>
    <row r="621" spans="1:13" s="8" customFormat="1" ht="13.5" customHeight="1">
      <c r="A621" s="565">
        <f t="shared" si="91"/>
        <v>1082</v>
      </c>
      <c r="B621" s="668">
        <v>104</v>
      </c>
      <c r="C621" s="655"/>
      <c r="D621" s="659" t="s">
        <v>199</v>
      </c>
      <c r="E621" s="660" t="s">
        <v>2</v>
      </c>
      <c r="F621" s="661">
        <v>21</v>
      </c>
      <c r="G621" s="769"/>
      <c r="H621" s="662"/>
      <c r="I621" s="509"/>
      <c r="J621" s="492"/>
      <c r="K621" s="509"/>
      <c r="L621" s="136"/>
      <c r="M621" s="136"/>
    </row>
    <row r="622" spans="1:13" s="8" customFormat="1" ht="27" customHeight="1">
      <c r="A622" s="565">
        <f t="shared" si="91"/>
        <v>1083</v>
      </c>
      <c r="B622" s="668">
        <v>105</v>
      </c>
      <c r="C622" s="655"/>
      <c r="D622" s="659" t="s">
        <v>222</v>
      </c>
      <c r="E622" s="660" t="s">
        <v>2</v>
      </c>
      <c r="F622" s="661">
        <v>10</v>
      </c>
      <c r="G622" s="769"/>
      <c r="H622" s="662"/>
      <c r="I622" s="509"/>
      <c r="J622" s="492"/>
      <c r="K622" s="509"/>
      <c r="L622" s="136"/>
      <c r="M622" s="136"/>
    </row>
    <row r="623" spans="1:13" s="8" customFormat="1" ht="27" customHeight="1">
      <c r="A623" s="565">
        <f t="shared" si="91"/>
        <v>1084</v>
      </c>
      <c r="B623" s="668">
        <v>106</v>
      </c>
      <c r="C623" s="655"/>
      <c r="D623" s="659" t="s">
        <v>217</v>
      </c>
      <c r="E623" s="660" t="s">
        <v>2</v>
      </c>
      <c r="F623" s="661">
        <v>12</v>
      </c>
      <c r="G623" s="769"/>
      <c r="H623" s="662"/>
      <c r="I623" s="509"/>
      <c r="J623" s="492"/>
      <c r="K623" s="509"/>
      <c r="L623" s="136"/>
      <c r="M623" s="136"/>
    </row>
    <row r="624" spans="1:13" s="8" customFormat="1" ht="27" customHeight="1">
      <c r="A624" s="565">
        <f t="shared" si="91"/>
        <v>1085</v>
      </c>
      <c r="B624" s="668">
        <v>107</v>
      </c>
      <c r="C624" s="655"/>
      <c r="D624" s="659" t="s">
        <v>211</v>
      </c>
      <c r="E624" s="660" t="s">
        <v>2</v>
      </c>
      <c r="F624" s="661">
        <v>3</v>
      </c>
      <c r="G624" s="769"/>
      <c r="H624" s="662"/>
      <c r="I624" s="509"/>
      <c r="J624" s="492"/>
      <c r="K624" s="509"/>
      <c r="L624" s="136"/>
      <c r="M624" s="136"/>
    </row>
    <row r="625" spans="1:13" s="8" customFormat="1" ht="27" customHeight="1">
      <c r="A625" s="565">
        <f t="shared" si="91"/>
        <v>1086</v>
      </c>
      <c r="B625" s="668">
        <v>108</v>
      </c>
      <c r="C625" s="655"/>
      <c r="D625" s="659" t="s">
        <v>200</v>
      </c>
      <c r="E625" s="660" t="s">
        <v>2</v>
      </c>
      <c r="F625" s="661">
        <v>6</v>
      </c>
      <c r="G625" s="769"/>
      <c r="H625" s="662"/>
      <c r="I625" s="509"/>
      <c r="J625" s="492"/>
      <c r="K625" s="509"/>
      <c r="L625" s="136"/>
      <c r="M625" s="136"/>
    </row>
    <row r="626" spans="1:13" s="8" customFormat="1" ht="13.5" customHeight="1">
      <c r="A626" s="565">
        <f t="shared" si="91"/>
        <v>1087</v>
      </c>
      <c r="B626" s="668">
        <v>109</v>
      </c>
      <c r="C626" s="655"/>
      <c r="D626" s="659" t="s">
        <v>212</v>
      </c>
      <c r="E626" s="660" t="s">
        <v>2</v>
      </c>
      <c r="F626" s="661">
        <v>52</v>
      </c>
      <c r="G626" s="769"/>
      <c r="H626" s="662"/>
      <c r="I626" s="509"/>
      <c r="J626" s="492"/>
      <c r="K626" s="509"/>
      <c r="L626" s="136"/>
      <c r="M626" s="136"/>
    </row>
    <row r="627" spans="1:13" s="8" customFormat="1" ht="13.5" customHeight="1">
      <c r="A627" s="565">
        <f t="shared" si="91"/>
        <v>1088</v>
      </c>
      <c r="B627" s="668">
        <v>110</v>
      </c>
      <c r="C627" s="655"/>
      <c r="D627" s="659" t="s">
        <v>201</v>
      </c>
      <c r="E627" s="660" t="s">
        <v>2</v>
      </c>
      <c r="F627" s="661">
        <v>43</v>
      </c>
      <c r="G627" s="769"/>
      <c r="H627" s="662"/>
      <c r="I627" s="509"/>
      <c r="J627" s="492"/>
      <c r="K627" s="509"/>
      <c r="L627" s="136"/>
      <c r="M627" s="136"/>
    </row>
    <row r="628" spans="1:13" s="8" customFormat="1" ht="27" customHeight="1">
      <c r="A628" s="565">
        <f t="shared" si="91"/>
        <v>1089</v>
      </c>
      <c r="B628" s="668">
        <v>111</v>
      </c>
      <c r="C628" s="655"/>
      <c r="D628" s="659" t="s">
        <v>223</v>
      </c>
      <c r="E628" s="660" t="s">
        <v>3</v>
      </c>
      <c r="F628" s="661">
        <v>1</v>
      </c>
      <c r="G628" s="769"/>
      <c r="H628" s="662"/>
      <c r="I628" s="136"/>
      <c r="J628" s="492"/>
      <c r="K628" s="509"/>
      <c r="L628" s="136"/>
      <c r="M628" s="136"/>
    </row>
    <row r="629" spans="1:13" s="8" customFormat="1" ht="13.5" customHeight="1">
      <c r="A629" s="565">
        <f t="shared" si="91"/>
        <v>1090</v>
      </c>
      <c r="B629" s="668">
        <v>112</v>
      </c>
      <c r="C629" s="655"/>
      <c r="D629" s="659" t="s">
        <v>220</v>
      </c>
      <c r="E629" s="660" t="s">
        <v>204</v>
      </c>
      <c r="F629" s="661">
        <v>1</v>
      </c>
      <c r="G629" s="769"/>
      <c r="H629" s="662"/>
      <c r="I629" s="136"/>
      <c r="J629" s="492"/>
      <c r="K629" s="509"/>
      <c r="L629" s="136"/>
      <c r="M629" s="136"/>
    </row>
    <row r="630" spans="1:13" s="8" customFormat="1" ht="27" customHeight="1">
      <c r="A630" s="565">
        <f t="shared" si="91"/>
        <v>1091</v>
      </c>
      <c r="B630" s="668">
        <v>113</v>
      </c>
      <c r="C630" s="655"/>
      <c r="D630" s="659" t="s">
        <v>202</v>
      </c>
      <c r="E630" s="660" t="s">
        <v>4</v>
      </c>
      <c r="F630" s="661">
        <v>1</v>
      </c>
      <c r="G630" s="769"/>
      <c r="H630" s="662"/>
      <c r="I630" s="136"/>
      <c r="J630" s="492"/>
      <c r="K630" s="509"/>
      <c r="L630" s="136"/>
      <c r="M630" s="136"/>
    </row>
    <row r="631" spans="1:13" s="8" customFormat="1" ht="27" customHeight="1">
      <c r="A631" s="565">
        <f t="shared" si="91"/>
        <v>1092</v>
      </c>
      <c r="B631" s="668">
        <v>114</v>
      </c>
      <c r="C631" s="655"/>
      <c r="D631" s="659" t="s">
        <v>213</v>
      </c>
      <c r="E631" s="660" t="s">
        <v>4</v>
      </c>
      <c r="F631" s="661">
        <v>1</v>
      </c>
      <c r="G631" s="769"/>
      <c r="H631" s="662"/>
      <c r="I631" s="136"/>
      <c r="J631" s="492"/>
      <c r="K631" s="509"/>
      <c r="L631" s="136"/>
      <c r="M631" s="136"/>
    </row>
    <row r="632" spans="1:13" s="8" customFormat="1" ht="27" customHeight="1">
      <c r="A632" s="565">
        <f t="shared" si="91"/>
        <v>1093</v>
      </c>
      <c r="B632" s="668">
        <v>115</v>
      </c>
      <c r="C632" s="655"/>
      <c r="D632" s="659" t="s">
        <v>213</v>
      </c>
      <c r="E632" s="660" t="s">
        <v>4</v>
      </c>
      <c r="F632" s="661">
        <v>1</v>
      </c>
      <c r="G632" s="769"/>
      <c r="H632" s="662"/>
      <c r="I632" s="136"/>
      <c r="J632" s="492"/>
      <c r="K632" s="509"/>
      <c r="L632" s="136"/>
      <c r="M632" s="136"/>
    </row>
    <row r="633" spans="1:13" s="8" customFormat="1" ht="27" customHeight="1">
      <c r="A633" s="565">
        <f t="shared" si="91"/>
        <v>1094</v>
      </c>
      <c r="B633" s="668">
        <v>116</v>
      </c>
      <c r="C633" s="655"/>
      <c r="D633" s="659" t="s">
        <v>205</v>
      </c>
      <c r="E633" s="660" t="s">
        <v>3</v>
      </c>
      <c r="F633" s="661">
        <v>1</v>
      </c>
      <c r="G633" s="769"/>
      <c r="H633" s="662"/>
      <c r="I633" s="136"/>
      <c r="J633" s="492"/>
      <c r="K633" s="509"/>
      <c r="L633" s="136"/>
      <c r="M633" s="136"/>
    </row>
    <row r="634" spans="1:13" s="8" customFormat="1" ht="13.5" customHeight="1">
      <c r="A634" s="565">
        <f t="shared" si="91"/>
        <v>1095</v>
      </c>
      <c r="B634" s="668">
        <v>117</v>
      </c>
      <c r="C634" s="655"/>
      <c r="D634" s="659" t="s">
        <v>206</v>
      </c>
      <c r="E634" s="660" t="s">
        <v>2</v>
      </c>
      <c r="F634" s="661">
        <v>25</v>
      </c>
      <c r="G634" s="769"/>
      <c r="H634" s="662"/>
      <c r="I634" s="136"/>
      <c r="J634" s="492"/>
      <c r="K634" s="509"/>
      <c r="L634" s="136"/>
      <c r="M634" s="136"/>
    </row>
    <row r="635" spans="1:13" s="8" customFormat="1" ht="13.5" customHeight="1">
      <c r="A635" s="565">
        <f t="shared" si="91"/>
        <v>1096</v>
      </c>
      <c r="B635" s="668">
        <v>118</v>
      </c>
      <c r="C635" s="655"/>
      <c r="D635" s="659" t="s">
        <v>207</v>
      </c>
      <c r="E635" s="660" t="s">
        <v>2</v>
      </c>
      <c r="F635" s="661">
        <v>3</v>
      </c>
      <c r="G635" s="769"/>
      <c r="H635" s="662"/>
      <c r="I635" s="136"/>
      <c r="J635" s="492"/>
      <c r="K635" s="509"/>
      <c r="L635" s="136"/>
      <c r="M635" s="136"/>
    </row>
    <row r="636" spans="1:13" s="8" customFormat="1" ht="13.5" customHeight="1" thickBot="1">
      <c r="A636" s="565">
        <f t="shared" si="91"/>
        <v>1097</v>
      </c>
      <c r="B636" s="685">
        <v>119</v>
      </c>
      <c r="C636" s="684"/>
      <c r="D636" s="663" t="s">
        <v>208</v>
      </c>
      <c r="E636" s="664" t="s">
        <v>197</v>
      </c>
      <c r="F636" s="665">
        <v>4</v>
      </c>
      <c r="G636" s="813"/>
      <c r="H636" s="662"/>
      <c r="I636" s="136"/>
      <c r="J636" s="492"/>
      <c r="K636" s="509"/>
      <c r="L636" s="136"/>
      <c r="M636" s="136"/>
    </row>
    <row r="637" spans="1:13" s="8" customFormat="1" ht="13.5" customHeight="1" thickBot="1">
      <c r="A637" s="1048" t="s">
        <v>910</v>
      </c>
      <c r="B637" s="1049"/>
      <c r="C637" s="1049"/>
      <c r="D637" s="1049"/>
      <c r="E637" s="1049"/>
      <c r="F637" s="1049"/>
      <c r="G637" s="1049"/>
      <c r="H637" s="679"/>
      <c r="I637" s="136"/>
      <c r="J637" s="492"/>
      <c r="K637" s="509"/>
      <c r="L637" s="136"/>
      <c r="M637" s="136"/>
    </row>
    <row r="638" spans="1:13" s="8" customFormat="1" ht="13.5" customHeight="1">
      <c r="A638" s="667" t="s">
        <v>5</v>
      </c>
      <c r="B638" s="666">
        <v>9</v>
      </c>
      <c r="C638" s="655"/>
      <c r="D638" s="682" t="s">
        <v>911</v>
      </c>
      <c r="E638" s="683" t="s">
        <v>153</v>
      </c>
      <c r="F638" s="657" t="s">
        <v>153</v>
      </c>
      <c r="G638" s="763" t="s">
        <v>153</v>
      </c>
      <c r="H638" s="658" t="s">
        <v>153</v>
      </c>
      <c r="I638" s="136"/>
      <c r="J638" s="492"/>
      <c r="K638" s="509"/>
      <c r="L638" s="136"/>
      <c r="M638" s="136"/>
    </row>
    <row r="639" spans="1:13" s="8" customFormat="1" ht="27" customHeight="1">
      <c r="A639" s="565">
        <f t="shared" ref="A639:A648" si="92">IF(A638="*","*",MAX(A632:A638)+1)</f>
        <v>1098</v>
      </c>
      <c r="B639" s="668">
        <v>120</v>
      </c>
      <c r="C639" s="655"/>
      <c r="D639" s="659" t="s">
        <v>189</v>
      </c>
      <c r="E639" s="660" t="s">
        <v>11</v>
      </c>
      <c r="F639" s="661">
        <v>1.92</v>
      </c>
      <c r="G639" s="769"/>
      <c r="H639" s="662"/>
      <c r="I639" s="136"/>
      <c r="J639" s="492"/>
      <c r="K639" s="509"/>
      <c r="L639" s="136"/>
      <c r="M639" s="136"/>
    </row>
    <row r="640" spans="1:13" s="8" customFormat="1" ht="13.5" customHeight="1">
      <c r="A640" s="565">
        <f t="shared" si="92"/>
        <v>1099</v>
      </c>
      <c r="B640" s="668">
        <v>121</v>
      </c>
      <c r="C640" s="655"/>
      <c r="D640" s="659" t="s">
        <v>190</v>
      </c>
      <c r="E640" s="660" t="s">
        <v>2</v>
      </c>
      <c r="F640" s="661">
        <v>6</v>
      </c>
      <c r="G640" s="769"/>
      <c r="H640" s="662"/>
      <c r="I640" s="136"/>
      <c r="J640" s="492"/>
      <c r="K640" s="509"/>
      <c r="L640" s="136"/>
      <c r="M640" s="136"/>
    </row>
    <row r="641" spans="1:13" s="8" customFormat="1" ht="13.5" customHeight="1">
      <c r="A641" s="565">
        <f t="shared" si="92"/>
        <v>1100</v>
      </c>
      <c r="B641" s="668">
        <v>122</v>
      </c>
      <c r="C641" s="655"/>
      <c r="D641" s="659" t="s">
        <v>209</v>
      </c>
      <c r="E641" s="660" t="s">
        <v>2</v>
      </c>
      <c r="F641" s="661">
        <v>6</v>
      </c>
      <c r="G641" s="769"/>
      <c r="H641" s="662"/>
      <c r="I641" s="136"/>
      <c r="J641" s="492"/>
      <c r="K641" s="509"/>
      <c r="L641" s="136"/>
      <c r="M641" s="136"/>
    </row>
    <row r="642" spans="1:13" s="8" customFormat="1" ht="27" customHeight="1">
      <c r="A642" s="565">
        <f t="shared" si="92"/>
        <v>1101</v>
      </c>
      <c r="B642" s="668">
        <v>123</v>
      </c>
      <c r="C642" s="655"/>
      <c r="D642" s="659" t="s">
        <v>211</v>
      </c>
      <c r="E642" s="660" t="s">
        <v>2</v>
      </c>
      <c r="F642" s="661">
        <v>6</v>
      </c>
      <c r="G642" s="769"/>
      <c r="H642" s="662"/>
      <c r="I642" s="136"/>
      <c r="J642" s="492"/>
      <c r="K642" s="509"/>
      <c r="L642" s="136"/>
      <c r="M642" s="136"/>
    </row>
    <row r="643" spans="1:13" s="8" customFormat="1" ht="27" customHeight="1">
      <c r="A643" s="565">
        <f t="shared" si="92"/>
        <v>1102</v>
      </c>
      <c r="B643" s="668">
        <v>124</v>
      </c>
      <c r="C643" s="655"/>
      <c r="D643" s="659" t="s">
        <v>213</v>
      </c>
      <c r="E643" s="660" t="s">
        <v>4</v>
      </c>
      <c r="F643" s="661">
        <v>1</v>
      </c>
      <c r="G643" s="769"/>
      <c r="H643" s="662"/>
      <c r="I643" s="136"/>
      <c r="J643" s="492"/>
      <c r="K643" s="509"/>
      <c r="L643" s="136"/>
      <c r="M643" s="136"/>
    </row>
    <row r="644" spans="1:13" s="8" customFormat="1" ht="13.5" customHeight="1">
      <c r="A644" s="565">
        <f t="shared" si="92"/>
        <v>1103</v>
      </c>
      <c r="B644" s="668">
        <v>125</v>
      </c>
      <c r="C644" s="655"/>
      <c r="D644" s="659" t="s">
        <v>220</v>
      </c>
      <c r="E644" s="660" t="s">
        <v>204</v>
      </c>
      <c r="F644" s="661">
        <v>1</v>
      </c>
      <c r="G644" s="769"/>
      <c r="H644" s="662"/>
      <c r="I644" s="136"/>
      <c r="J644" s="492"/>
      <c r="K644" s="509"/>
      <c r="L644" s="136"/>
      <c r="M644" s="136"/>
    </row>
    <row r="645" spans="1:13" s="8" customFormat="1" ht="27" customHeight="1">
      <c r="A645" s="565">
        <f t="shared" si="92"/>
        <v>1104</v>
      </c>
      <c r="B645" s="668">
        <v>126</v>
      </c>
      <c r="C645" s="655"/>
      <c r="D645" s="659" t="s">
        <v>205</v>
      </c>
      <c r="E645" s="660" t="s">
        <v>3</v>
      </c>
      <c r="F645" s="661">
        <v>1</v>
      </c>
      <c r="G645" s="769"/>
      <c r="H645" s="662"/>
      <c r="I645" s="136"/>
      <c r="J645" s="492"/>
      <c r="K645" s="509"/>
      <c r="L645" s="136"/>
      <c r="M645" s="136"/>
    </row>
    <row r="646" spans="1:13" s="8" customFormat="1" ht="13.5" customHeight="1">
      <c r="A646" s="565">
        <f t="shared" si="92"/>
        <v>1105</v>
      </c>
      <c r="B646" s="668">
        <v>127</v>
      </c>
      <c r="C646" s="655"/>
      <c r="D646" s="659" t="s">
        <v>206</v>
      </c>
      <c r="E646" s="660" t="s">
        <v>2</v>
      </c>
      <c r="F646" s="661">
        <v>25</v>
      </c>
      <c r="G646" s="769"/>
      <c r="H646" s="662"/>
      <c r="I646" s="136"/>
      <c r="J646" s="492"/>
      <c r="K646" s="509"/>
      <c r="L646" s="136"/>
      <c r="M646" s="136"/>
    </row>
    <row r="647" spans="1:13" s="8" customFormat="1" ht="13.5" customHeight="1">
      <c r="A647" s="565">
        <f t="shared" si="92"/>
        <v>1106</v>
      </c>
      <c r="B647" s="668">
        <v>128</v>
      </c>
      <c r="C647" s="655"/>
      <c r="D647" s="659" t="s">
        <v>207</v>
      </c>
      <c r="E647" s="660" t="s">
        <v>2</v>
      </c>
      <c r="F647" s="661">
        <v>3</v>
      </c>
      <c r="G647" s="769"/>
      <c r="H647" s="662"/>
      <c r="I647" s="136"/>
      <c r="J647" s="492"/>
      <c r="K647" s="509"/>
      <c r="L647" s="136"/>
      <c r="M647" s="136"/>
    </row>
    <row r="648" spans="1:13" s="8" customFormat="1" ht="13.5" customHeight="1" thickBot="1">
      <c r="A648" s="565">
        <f t="shared" si="92"/>
        <v>1107</v>
      </c>
      <c r="B648" s="685">
        <v>129</v>
      </c>
      <c r="C648" s="684"/>
      <c r="D648" s="663" t="s">
        <v>208</v>
      </c>
      <c r="E648" s="664" t="s">
        <v>197</v>
      </c>
      <c r="F648" s="665">
        <v>1</v>
      </c>
      <c r="G648" s="813"/>
      <c r="H648" s="662"/>
      <c r="I648" s="136"/>
      <c r="J648" s="492"/>
      <c r="K648" s="509"/>
      <c r="L648" s="136"/>
      <c r="M648" s="136"/>
    </row>
    <row r="649" spans="1:13" s="8" customFormat="1" ht="13.5" customHeight="1" thickBot="1">
      <c r="A649" s="1048" t="s">
        <v>912</v>
      </c>
      <c r="B649" s="1049"/>
      <c r="C649" s="1049"/>
      <c r="D649" s="1049"/>
      <c r="E649" s="1049"/>
      <c r="F649" s="1049"/>
      <c r="G649" s="1049"/>
      <c r="H649" s="679"/>
      <c r="I649" s="136"/>
      <c r="J649" s="492"/>
      <c r="K649" s="509"/>
      <c r="L649" s="136"/>
      <c r="M649" s="136"/>
    </row>
    <row r="650" spans="1:13" s="8" customFormat="1" ht="13.5" customHeight="1">
      <c r="A650" s="667" t="s">
        <v>5</v>
      </c>
      <c r="B650" s="666">
        <v>10</v>
      </c>
      <c r="C650" s="655"/>
      <c r="D650" s="682" t="s">
        <v>913</v>
      </c>
      <c r="E650" s="683" t="s">
        <v>153</v>
      </c>
      <c r="F650" s="657" t="s">
        <v>153</v>
      </c>
      <c r="G650" s="763" t="s">
        <v>153</v>
      </c>
      <c r="H650" s="658" t="s">
        <v>153</v>
      </c>
      <c r="I650" s="509"/>
      <c r="J650" s="492"/>
      <c r="K650" s="509"/>
      <c r="L650" s="136"/>
      <c r="M650" s="136"/>
    </row>
    <row r="651" spans="1:13" s="8" customFormat="1" ht="27" customHeight="1">
      <c r="A651" s="565">
        <f t="shared" ref="A651:A662" si="93">IF(A650="*","*",MAX(A644:A650)+1)</f>
        <v>1108</v>
      </c>
      <c r="B651" s="668">
        <v>130</v>
      </c>
      <c r="C651" s="655"/>
      <c r="D651" s="659" t="s">
        <v>224</v>
      </c>
      <c r="E651" s="660" t="s">
        <v>225</v>
      </c>
      <c r="F651" s="661">
        <v>2</v>
      </c>
      <c r="G651" s="769"/>
      <c r="H651" s="662"/>
      <c r="I651" s="509"/>
      <c r="J651" s="492"/>
      <c r="K651" s="509"/>
      <c r="L651" s="136"/>
      <c r="M651" s="136"/>
    </row>
    <row r="652" spans="1:13" s="8" customFormat="1" ht="13.5" customHeight="1">
      <c r="A652" s="565">
        <f t="shared" si="93"/>
        <v>1109</v>
      </c>
      <c r="B652" s="668">
        <v>131</v>
      </c>
      <c r="C652" s="655"/>
      <c r="D652" s="659" t="s">
        <v>226</v>
      </c>
      <c r="E652" s="660" t="s">
        <v>3</v>
      </c>
      <c r="F652" s="661">
        <v>6</v>
      </c>
      <c r="G652" s="769"/>
      <c r="H652" s="662"/>
      <c r="I652" s="509"/>
      <c r="J652" s="492"/>
      <c r="K652" s="509"/>
      <c r="L652" s="136"/>
      <c r="M652" s="136"/>
    </row>
    <row r="653" spans="1:13" s="8" customFormat="1" ht="13.5" customHeight="1">
      <c r="A653" s="565">
        <f t="shared" si="93"/>
        <v>1110</v>
      </c>
      <c r="B653" s="668">
        <v>132</v>
      </c>
      <c r="C653" s="655"/>
      <c r="D653" s="659" t="s">
        <v>206</v>
      </c>
      <c r="E653" s="660" t="s">
        <v>2</v>
      </c>
      <c r="F653" s="661">
        <v>50</v>
      </c>
      <c r="G653" s="769"/>
      <c r="H653" s="662"/>
      <c r="I653" s="509"/>
      <c r="J653" s="492"/>
      <c r="K653" s="509"/>
      <c r="L653" s="136"/>
      <c r="M653" s="136"/>
    </row>
    <row r="654" spans="1:13" s="8" customFormat="1" ht="13.5" customHeight="1">
      <c r="A654" s="565">
        <f t="shared" si="93"/>
        <v>1111</v>
      </c>
      <c r="B654" s="668">
        <v>133</v>
      </c>
      <c r="C654" s="655"/>
      <c r="D654" s="659" t="s">
        <v>207</v>
      </c>
      <c r="E654" s="660" t="s">
        <v>4</v>
      </c>
      <c r="F654" s="661">
        <v>24</v>
      </c>
      <c r="G654" s="769"/>
      <c r="H654" s="662"/>
      <c r="I654" s="509"/>
      <c r="J654" s="492"/>
      <c r="K654" s="509"/>
      <c r="L654" s="136"/>
      <c r="M654" s="136"/>
    </row>
    <row r="655" spans="1:13" s="8" customFormat="1" ht="13.5" customHeight="1">
      <c r="A655" s="565">
        <f t="shared" si="93"/>
        <v>1112</v>
      </c>
      <c r="B655" s="668">
        <v>134</v>
      </c>
      <c r="C655" s="655"/>
      <c r="D655" s="659" t="s">
        <v>189</v>
      </c>
      <c r="E655" s="660" t="s">
        <v>11</v>
      </c>
      <c r="F655" s="661">
        <v>19.2</v>
      </c>
      <c r="G655" s="769"/>
      <c r="H655" s="662"/>
      <c r="I655" s="509"/>
      <c r="J655" s="492"/>
      <c r="K655" s="509"/>
      <c r="L655" s="136"/>
      <c r="M655" s="136"/>
    </row>
    <row r="656" spans="1:13" s="8" customFormat="1" ht="13.5" customHeight="1">
      <c r="A656" s="565">
        <f t="shared" si="93"/>
        <v>1113</v>
      </c>
      <c r="B656" s="668">
        <v>135</v>
      </c>
      <c r="C656" s="655"/>
      <c r="D656" s="659" t="s">
        <v>190</v>
      </c>
      <c r="E656" s="660" t="s">
        <v>2</v>
      </c>
      <c r="F656" s="661">
        <v>60</v>
      </c>
      <c r="G656" s="769"/>
      <c r="H656" s="662"/>
      <c r="I656" s="509"/>
      <c r="J656" s="492"/>
      <c r="K656" s="509"/>
      <c r="L656" s="136"/>
      <c r="M656" s="136"/>
    </row>
    <row r="657" spans="1:13" s="8" customFormat="1" ht="13.5" customHeight="1">
      <c r="A657" s="565">
        <f t="shared" si="93"/>
        <v>1114</v>
      </c>
      <c r="B657" s="668">
        <v>136</v>
      </c>
      <c r="C657" s="655"/>
      <c r="D657" s="659" t="s">
        <v>209</v>
      </c>
      <c r="E657" s="660" t="s">
        <v>2</v>
      </c>
      <c r="F657" s="661">
        <v>56</v>
      </c>
      <c r="G657" s="769"/>
      <c r="H657" s="662"/>
      <c r="I657" s="509"/>
      <c r="J657" s="492"/>
      <c r="K657" s="509"/>
      <c r="L657" s="136"/>
      <c r="M657" s="136"/>
    </row>
    <row r="658" spans="1:13" s="8" customFormat="1" ht="13.5" customHeight="1">
      <c r="A658" s="565">
        <f t="shared" si="93"/>
        <v>1115</v>
      </c>
      <c r="B658" s="668">
        <v>137</v>
      </c>
      <c r="C658" s="655"/>
      <c r="D658" s="659" t="s">
        <v>210</v>
      </c>
      <c r="E658" s="660" t="s">
        <v>2</v>
      </c>
      <c r="F658" s="661">
        <v>4</v>
      </c>
      <c r="G658" s="769"/>
      <c r="H658" s="662"/>
      <c r="I658" s="509"/>
      <c r="J658" s="492"/>
      <c r="K658" s="509"/>
      <c r="L658" s="136"/>
      <c r="M658" s="136"/>
    </row>
    <row r="659" spans="1:13" s="8" customFormat="1" ht="27" customHeight="1">
      <c r="A659" s="565">
        <f t="shared" si="93"/>
        <v>1116</v>
      </c>
      <c r="B659" s="668">
        <v>138</v>
      </c>
      <c r="C659" s="655"/>
      <c r="D659" s="659" t="s">
        <v>222</v>
      </c>
      <c r="E659" s="660" t="s">
        <v>2</v>
      </c>
      <c r="F659" s="661">
        <v>20</v>
      </c>
      <c r="G659" s="769"/>
      <c r="H659" s="662"/>
      <c r="I659" s="509"/>
      <c r="J659" s="492"/>
      <c r="K659" s="509"/>
      <c r="L659" s="136"/>
      <c r="M659" s="136"/>
    </row>
    <row r="660" spans="1:13" s="8" customFormat="1" ht="13.5" customHeight="1">
      <c r="A660" s="565">
        <f t="shared" si="93"/>
        <v>1117</v>
      </c>
      <c r="B660" s="668">
        <v>139</v>
      </c>
      <c r="C660" s="655"/>
      <c r="D660" s="659" t="s">
        <v>212</v>
      </c>
      <c r="E660" s="660" t="s">
        <v>2</v>
      </c>
      <c r="F660" s="661">
        <v>4</v>
      </c>
      <c r="G660" s="769"/>
      <c r="H660" s="662"/>
      <c r="I660" s="509"/>
      <c r="J660" s="492"/>
      <c r="K660" s="509"/>
      <c r="L660" s="136"/>
      <c r="M660" s="136"/>
    </row>
    <row r="661" spans="1:13" s="8" customFormat="1" ht="27" customHeight="1">
      <c r="A661" s="565">
        <f t="shared" si="93"/>
        <v>1118</v>
      </c>
      <c r="B661" s="668">
        <v>140</v>
      </c>
      <c r="C661" s="655"/>
      <c r="D661" s="659" t="s">
        <v>213</v>
      </c>
      <c r="E661" s="660" t="s">
        <v>4</v>
      </c>
      <c r="F661" s="661">
        <v>1</v>
      </c>
      <c r="G661" s="769"/>
      <c r="H661" s="662"/>
      <c r="I661" s="509"/>
      <c r="J661" s="492"/>
      <c r="K661" s="509"/>
      <c r="L661" s="136"/>
      <c r="M661" s="136"/>
    </row>
    <row r="662" spans="1:13" s="8" customFormat="1" ht="13.5" customHeight="1" thickBot="1">
      <c r="A662" s="565">
        <f t="shared" si="93"/>
        <v>1119</v>
      </c>
      <c r="B662" s="685">
        <v>141</v>
      </c>
      <c r="C662" s="684"/>
      <c r="D662" s="663" t="s">
        <v>208</v>
      </c>
      <c r="E662" s="664" t="s">
        <v>197</v>
      </c>
      <c r="F662" s="665">
        <v>1</v>
      </c>
      <c r="G662" s="813"/>
      <c r="H662" s="662"/>
      <c r="I662" s="509"/>
      <c r="J662" s="492"/>
      <c r="K662" s="509"/>
      <c r="L662" s="136"/>
      <c r="M662" s="136"/>
    </row>
    <row r="663" spans="1:13" s="8" customFormat="1" ht="13.5" customHeight="1" thickBot="1">
      <c r="A663" s="1048" t="s">
        <v>914</v>
      </c>
      <c r="B663" s="1049"/>
      <c r="C663" s="1049"/>
      <c r="D663" s="1049"/>
      <c r="E663" s="1049"/>
      <c r="F663" s="1049"/>
      <c r="G663" s="1049"/>
      <c r="H663" s="679"/>
      <c r="I663" s="509"/>
      <c r="J663" s="492"/>
      <c r="K663" s="509"/>
      <c r="L663" s="136"/>
      <c r="M663" s="136"/>
    </row>
    <row r="664" spans="1:13" s="8" customFormat="1" ht="13.5" customHeight="1">
      <c r="A664" s="650" t="s">
        <v>5</v>
      </c>
      <c r="B664" s="686">
        <v>11</v>
      </c>
      <c r="C664" s="655"/>
      <c r="D664" s="671" t="s">
        <v>915</v>
      </c>
      <c r="E664" s="656" t="s">
        <v>153</v>
      </c>
      <c r="F664" s="675" t="s">
        <v>153</v>
      </c>
      <c r="G664" s="790" t="s">
        <v>153</v>
      </c>
      <c r="H664" s="676" t="s">
        <v>153</v>
      </c>
      <c r="I664" s="509"/>
      <c r="J664" s="492"/>
      <c r="K664" s="509"/>
      <c r="L664" s="136"/>
      <c r="M664" s="136"/>
    </row>
    <row r="665" spans="1:13" s="8" customFormat="1" ht="13.5" customHeight="1">
      <c r="A665" s="565">
        <f t="shared" ref="A665:A670" si="94">IF(A664="*","*",MAX(A658:A664)+1)</f>
        <v>1120</v>
      </c>
      <c r="B665" s="668">
        <v>142</v>
      </c>
      <c r="C665" s="655"/>
      <c r="D665" s="659" t="s">
        <v>189</v>
      </c>
      <c r="E665" s="660" t="s">
        <v>11</v>
      </c>
      <c r="F665" s="661">
        <v>156.16</v>
      </c>
      <c r="G665" s="769"/>
      <c r="H665" s="662"/>
      <c r="I665" s="509"/>
      <c r="J665" s="492"/>
      <c r="K665" s="509"/>
      <c r="L665" s="136"/>
      <c r="M665" s="136"/>
    </row>
    <row r="666" spans="1:13" s="8" customFormat="1" ht="13.5" customHeight="1">
      <c r="A666" s="565">
        <f t="shared" si="94"/>
        <v>1121</v>
      </c>
      <c r="B666" s="668">
        <v>143</v>
      </c>
      <c r="C666" s="655"/>
      <c r="D666" s="659" t="s">
        <v>227</v>
      </c>
      <c r="E666" s="660" t="s">
        <v>2</v>
      </c>
      <c r="F666" s="661">
        <v>488</v>
      </c>
      <c r="G666" s="769"/>
      <c r="H666" s="662"/>
      <c r="I666" s="509"/>
      <c r="J666" s="492"/>
      <c r="K666" s="509"/>
      <c r="L666" s="136"/>
      <c r="M666" s="136"/>
    </row>
    <row r="667" spans="1:13" s="8" customFormat="1" ht="27" customHeight="1">
      <c r="A667" s="565">
        <f t="shared" si="94"/>
        <v>1122</v>
      </c>
      <c r="B667" s="668">
        <v>144</v>
      </c>
      <c r="C667" s="655"/>
      <c r="D667" s="659" t="s">
        <v>228</v>
      </c>
      <c r="E667" s="660" t="s">
        <v>229</v>
      </c>
      <c r="F667" s="661">
        <v>0.24399999999999999</v>
      </c>
      <c r="G667" s="769"/>
      <c r="H667" s="662"/>
      <c r="I667" s="509"/>
      <c r="J667" s="492"/>
      <c r="K667" s="509"/>
      <c r="L667" s="136"/>
      <c r="M667" s="136"/>
    </row>
    <row r="668" spans="1:13" s="8" customFormat="1" ht="27" customHeight="1">
      <c r="A668" s="565">
        <f t="shared" si="94"/>
        <v>1123</v>
      </c>
      <c r="B668" s="668">
        <v>145</v>
      </c>
      <c r="C668" s="655"/>
      <c r="D668" s="659" t="s">
        <v>230</v>
      </c>
      <c r="E668" s="660" t="s">
        <v>229</v>
      </c>
      <c r="F668" s="661">
        <v>1.7000000000000001E-2</v>
      </c>
      <c r="G668" s="769"/>
      <c r="H668" s="662"/>
      <c r="I668" s="136"/>
      <c r="J668" s="492"/>
      <c r="K668" s="509"/>
      <c r="L668" s="136"/>
      <c r="M668" s="136"/>
    </row>
    <row r="669" spans="1:13" s="8" customFormat="1" ht="13.5" customHeight="1">
      <c r="A669" s="565">
        <f t="shared" si="94"/>
        <v>1124</v>
      </c>
      <c r="B669" s="668">
        <v>146</v>
      </c>
      <c r="C669" s="655"/>
      <c r="D669" s="659" t="s">
        <v>231</v>
      </c>
      <c r="E669" s="660" t="s">
        <v>4</v>
      </c>
      <c r="F669" s="661">
        <v>5</v>
      </c>
      <c r="G669" s="769"/>
      <c r="H669" s="662"/>
      <c r="I669" s="136"/>
      <c r="J669" s="492"/>
      <c r="K669" s="509"/>
      <c r="L669" s="136"/>
      <c r="M669" s="136"/>
    </row>
    <row r="670" spans="1:13" s="8" customFormat="1" ht="30" customHeight="1" thickBot="1">
      <c r="A670" s="565">
        <f t="shared" si="94"/>
        <v>1125</v>
      </c>
      <c r="B670" s="685">
        <v>147</v>
      </c>
      <c r="C670" s="684"/>
      <c r="D670" s="663" t="s">
        <v>232</v>
      </c>
      <c r="E670" s="664" t="s">
        <v>4</v>
      </c>
      <c r="F670" s="665">
        <v>5</v>
      </c>
      <c r="G670" s="813"/>
      <c r="H670" s="662"/>
      <c r="I670" s="136"/>
      <c r="J670" s="492"/>
      <c r="K670" s="509"/>
      <c r="L670" s="136"/>
      <c r="M670" s="136"/>
    </row>
    <row r="671" spans="1:13" s="8" customFormat="1" ht="13.5" customHeight="1" thickBot="1">
      <c r="A671" s="1048" t="s">
        <v>916</v>
      </c>
      <c r="B671" s="1049"/>
      <c r="C671" s="1049"/>
      <c r="D671" s="1049"/>
      <c r="E671" s="1049"/>
      <c r="F671" s="1049"/>
      <c r="G671" s="1049"/>
      <c r="H671" s="649"/>
      <c r="I671" s="136"/>
      <c r="J671" s="492"/>
      <c r="K671" s="509"/>
      <c r="L671" s="136"/>
      <c r="M671" s="136"/>
    </row>
    <row r="672" spans="1:13" s="8" customFormat="1" ht="13.5" customHeight="1" thickBot="1">
      <c r="A672" s="1050" t="s">
        <v>917</v>
      </c>
      <c r="B672" s="1051"/>
      <c r="C672" s="1051"/>
      <c r="D672" s="1051"/>
      <c r="E672" s="1051"/>
      <c r="F672" s="1051"/>
      <c r="G672" s="1052"/>
      <c r="H672" s="834"/>
      <c r="I672" s="136"/>
      <c r="J672" s="492"/>
      <c r="K672" s="509"/>
      <c r="L672" s="136"/>
      <c r="M672" s="136"/>
    </row>
    <row r="673" spans="1:13" s="8" customFormat="1" ht="13.5" customHeight="1" thickBot="1">
      <c r="A673" s="1050" t="s">
        <v>954</v>
      </c>
      <c r="B673" s="1051"/>
      <c r="C673" s="1051"/>
      <c r="D673" s="1051"/>
      <c r="E673" s="1051"/>
      <c r="F673" s="1051"/>
      <c r="G673" s="1052"/>
      <c r="H673" s="891"/>
      <c r="I673" s="509"/>
      <c r="J673" s="492"/>
      <c r="K673" s="509"/>
      <c r="L673" s="509"/>
      <c r="M673" s="509"/>
    </row>
    <row r="674" spans="1:13" s="8" customFormat="1" ht="13.5" customHeight="1" thickBot="1">
      <c r="A674" s="554" t="s">
        <v>5</v>
      </c>
      <c r="B674" s="572" t="s">
        <v>5</v>
      </c>
      <c r="C674" s="550" t="s">
        <v>233</v>
      </c>
      <c r="D674" s="539" t="s">
        <v>234</v>
      </c>
      <c r="E674" s="540" t="s">
        <v>153</v>
      </c>
      <c r="F674" s="541" t="s">
        <v>153</v>
      </c>
      <c r="G674" s="783" t="s">
        <v>153</v>
      </c>
      <c r="H674" s="542" t="s">
        <v>153</v>
      </c>
      <c r="I674" s="509"/>
      <c r="J674" s="492"/>
      <c r="K674" s="509"/>
      <c r="L674" s="136"/>
      <c r="M674" s="136"/>
    </row>
    <row r="675" spans="1:13" s="8" customFormat="1" ht="13.5" customHeight="1">
      <c r="A675" s="553" t="s">
        <v>5</v>
      </c>
      <c r="B675" s="556" t="s">
        <v>5</v>
      </c>
      <c r="C675" s="549" t="s">
        <v>5</v>
      </c>
      <c r="D675" s="617" t="s">
        <v>235</v>
      </c>
      <c r="E675" s="190" t="s">
        <v>153</v>
      </c>
      <c r="F675" s="536" t="s">
        <v>153</v>
      </c>
      <c r="G675" s="543" t="s">
        <v>153</v>
      </c>
      <c r="H675" s="536" t="s">
        <v>153</v>
      </c>
      <c r="I675" s="509"/>
      <c r="J675" s="492"/>
      <c r="K675" s="509"/>
      <c r="L675" s="136"/>
      <c r="M675" s="136"/>
    </row>
    <row r="676" spans="1:13" s="8" customFormat="1" ht="13.5" customHeight="1">
      <c r="A676" s="565">
        <f>IF(A670="*","*",MAX(A669:A670)+1)</f>
        <v>1126</v>
      </c>
      <c r="B676" s="571">
        <v>1</v>
      </c>
      <c r="C676" s="544"/>
      <c r="D676" s="618" t="s">
        <v>236</v>
      </c>
      <c r="E676" s="624" t="s">
        <v>6</v>
      </c>
      <c r="F676" s="609">
        <v>1.1639999999999999</v>
      </c>
      <c r="G676" s="505"/>
      <c r="H676" s="566"/>
      <c r="I676" s="136"/>
      <c r="J676" s="492"/>
      <c r="K676" s="509"/>
      <c r="L676" s="136"/>
      <c r="M676" s="136"/>
    </row>
    <row r="677" spans="1:13" s="8" customFormat="1" ht="24.75" customHeight="1">
      <c r="A677" s="565">
        <f>IF(A676="*","*",MAX(A674:A676)+1)</f>
        <v>1127</v>
      </c>
      <c r="B677" s="571">
        <v>2</v>
      </c>
      <c r="C677" s="545"/>
      <c r="D677" s="204" t="s">
        <v>237</v>
      </c>
      <c r="E677" s="299" t="s">
        <v>11</v>
      </c>
      <c r="F677" s="610">
        <v>1853</v>
      </c>
      <c r="G677" s="505"/>
      <c r="H677" s="566"/>
      <c r="I677" s="136"/>
      <c r="J677" s="492"/>
      <c r="K677" s="509"/>
      <c r="L677" s="136"/>
      <c r="M677" s="136"/>
    </row>
    <row r="678" spans="1:13" s="8" customFormat="1" ht="13.5" customHeight="1">
      <c r="A678" s="565">
        <f>IF(A677="*","*",MAX(A674:A677)+1)</f>
        <v>1128</v>
      </c>
      <c r="B678" s="571">
        <v>3</v>
      </c>
      <c r="C678" s="545"/>
      <c r="D678" s="204" t="s">
        <v>238</v>
      </c>
      <c r="E678" s="299" t="s">
        <v>11</v>
      </c>
      <c r="F678" s="610">
        <v>1625</v>
      </c>
      <c r="G678" s="505"/>
      <c r="H678" s="566"/>
      <c r="I678" s="136"/>
      <c r="J678" s="492"/>
      <c r="K678" s="509"/>
      <c r="L678" s="136"/>
      <c r="M678" s="136"/>
    </row>
    <row r="679" spans="1:13" s="8" customFormat="1" ht="13.5" customHeight="1">
      <c r="A679" s="565">
        <f>IF(A678="*","*",MAX(A674:A678)+1)</f>
        <v>1129</v>
      </c>
      <c r="B679" s="571">
        <v>4</v>
      </c>
      <c r="C679" s="545"/>
      <c r="D679" s="204" t="s">
        <v>239</v>
      </c>
      <c r="E679" s="299" t="s">
        <v>10</v>
      </c>
      <c r="F679" s="610">
        <v>1049</v>
      </c>
      <c r="G679" s="505"/>
      <c r="H679" s="566"/>
      <c r="I679" s="136"/>
      <c r="J679" s="492"/>
      <c r="K679" s="509"/>
      <c r="L679" s="136"/>
      <c r="M679" s="136"/>
    </row>
    <row r="680" spans="1:13" s="8" customFormat="1" ht="13.5" customHeight="1">
      <c r="A680" s="565">
        <f>IF(A679="*","*",MAX(A674:A679)+1)</f>
        <v>1130</v>
      </c>
      <c r="B680" s="571">
        <v>5</v>
      </c>
      <c r="C680" s="545"/>
      <c r="D680" s="618" t="s">
        <v>240</v>
      </c>
      <c r="E680" s="69" t="s">
        <v>2</v>
      </c>
      <c r="F680" s="611">
        <v>145.5</v>
      </c>
      <c r="G680" s="505"/>
      <c r="H680" s="566"/>
      <c r="I680" s="136"/>
      <c r="J680" s="492"/>
      <c r="K680" s="509"/>
      <c r="L680" s="136"/>
      <c r="M680" s="136"/>
    </row>
    <row r="681" spans="1:13" s="8" customFormat="1" ht="13.5" customHeight="1">
      <c r="A681" s="565">
        <f t="shared" ref="A681:A689" si="95">IF(A680="*","*",MAX(A674:A680)+1)</f>
        <v>1131</v>
      </c>
      <c r="B681" s="571">
        <v>6</v>
      </c>
      <c r="C681" s="545"/>
      <c r="D681" s="619" t="s">
        <v>241</v>
      </c>
      <c r="E681" s="2" t="s">
        <v>2</v>
      </c>
      <c r="F681" s="612">
        <v>13</v>
      </c>
      <c r="G681" s="505"/>
      <c r="H681" s="566"/>
      <c r="I681" s="136"/>
      <c r="J681" s="492"/>
      <c r="K681" s="509"/>
      <c r="L681" s="136"/>
      <c r="M681" s="136"/>
    </row>
    <row r="682" spans="1:13" s="8" customFormat="1" ht="13.5" customHeight="1">
      <c r="A682" s="565">
        <f t="shared" si="95"/>
        <v>1132</v>
      </c>
      <c r="B682" s="571">
        <v>7</v>
      </c>
      <c r="C682" s="545"/>
      <c r="D682" s="619" t="s">
        <v>242</v>
      </c>
      <c r="E682" s="2" t="s">
        <v>2</v>
      </c>
      <c r="F682" s="613">
        <v>18.5</v>
      </c>
      <c r="G682" s="505"/>
      <c r="H682" s="566"/>
      <c r="I682" s="136"/>
      <c r="J682" s="492"/>
      <c r="K682" s="509"/>
      <c r="L682" s="136"/>
      <c r="M682" s="136"/>
    </row>
    <row r="683" spans="1:13" s="8" customFormat="1" ht="13.5" customHeight="1">
      <c r="A683" s="565">
        <f t="shared" si="95"/>
        <v>1133</v>
      </c>
      <c r="B683" s="571">
        <v>8</v>
      </c>
      <c r="C683" s="545"/>
      <c r="D683" s="619" t="s">
        <v>243</v>
      </c>
      <c r="E683" s="2" t="s">
        <v>2</v>
      </c>
      <c r="F683" s="613">
        <v>458.2</v>
      </c>
      <c r="G683" s="505"/>
      <c r="H683" s="566"/>
      <c r="I683" s="136"/>
      <c r="J683" s="492"/>
      <c r="K683" s="509"/>
      <c r="L683" s="136"/>
      <c r="M683" s="136"/>
    </row>
    <row r="684" spans="1:13" s="8" customFormat="1" ht="13.5" customHeight="1">
      <c r="A684" s="565">
        <f t="shared" si="95"/>
        <v>1134</v>
      </c>
      <c r="B684" s="571">
        <v>9</v>
      </c>
      <c r="C684" s="545"/>
      <c r="D684" s="619" t="s">
        <v>244</v>
      </c>
      <c r="E684" s="2" t="s">
        <v>2</v>
      </c>
      <c r="F684" s="612">
        <v>427</v>
      </c>
      <c r="G684" s="505"/>
      <c r="H684" s="566"/>
      <c r="I684" s="136"/>
      <c r="J684" s="492"/>
      <c r="K684" s="509"/>
      <c r="L684" s="136"/>
      <c r="M684" s="136"/>
    </row>
    <row r="685" spans="1:13" s="8" customFormat="1" ht="13.5" customHeight="1">
      <c r="A685" s="565">
        <f t="shared" si="95"/>
        <v>1135</v>
      </c>
      <c r="B685" s="571">
        <v>10</v>
      </c>
      <c r="C685" s="545"/>
      <c r="D685" s="619" t="s">
        <v>245</v>
      </c>
      <c r="E685" s="2" t="s">
        <v>2</v>
      </c>
      <c r="F685" s="613">
        <v>7</v>
      </c>
      <c r="G685" s="505"/>
      <c r="H685" s="566"/>
      <c r="I685" s="136"/>
      <c r="J685" s="492"/>
      <c r="K685" s="509"/>
      <c r="L685" s="136"/>
      <c r="M685" s="136"/>
    </row>
    <row r="686" spans="1:13" s="8" customFormat="1" ht="13.5" customHeight="1">
      <c r="A686" s="565">
        <f t="shared" si="95"/>
        <v>1136</v>
      </c>
      <c r="B686" s="571">
        <v>11</v>
      </c>
      <c r="C686" s="545"/>
      <c r="D686" s="619" t="s">
        <v>246</v>
      </c>
      <c r="E686" s="2" t="s">
        <v>2</v>
      </c>
      <c r="F686" s="613">
        <v>95</v>
      </c>
      <c r="G686" s="505"/>
      <c r="H686" s="566"/>
      <c r="I686" s="136"/>
      <c r="J686" s="492"/>
      <c r="K686" s="509"/>
      <c r="L686" s="136"/>
      <c r="M686" s="136"/>
    </row>
    <row r="687" spans="1:13" s="8" customFormat="1" ht="13.5" customHeight="1">
      <c r="A687" s="565">
        <f t="shared" si="95"/>
        <v>1137</v>
      </c>
      <c r="B687" s="571">
        <v>12</v>
      </c>
      <c r="C687" s="545"/>
      <c r="D687" s="619" t="s">
        <v>247</v>
      </c>
      <c r="E687" s="2" t="s">
        <v>172</v>
      </c>
      <c r="F687" s="77">
        <v>8</v>
      </c>
      <c r="G687" s="505"/>
      <c r="H687" s="566"/>
      <c r="I687" s="136"/>
      <c r="J687" s="492"/>
      <c r="K687" s="509"/>
      <c r="L687" s="136"/>
      <c r="M687" s="136"/>
    </row>
    <row r="688" spans="1:13" s="8" customFormat="1" ht="13.5" customHeight="1">
      <c r="A688" s="565">
        <f t="shared" si="95"/>
        <v>1138</v>
      </c>
      <c r="B688" s="571">
        <v>13</v>
      </c>
      <c r="C688" s="545"/>
      <c r="D688" s="620" t="s">
        <v>248</v>
      </c>
      <c r="E688" s="70" t="s">
        <v>11</v>
      </c>
      <c r="F688" s="614">
        <v>1.7</v>
      </c>
      <c r="G688" s="506"/>
      <c r="H688" s="566"/>
      <c r="I688" s="136"/>
      <c r="J688" s="492"/>
      <c r="K688" s="509"/>
      <c r="L688" s="136"/>
      <c r="M688" s="136"/>
    </row>
    <row r="689" spans="1:13" s="8" customFormat="1" ht="13.5" customHeight="1">
      <c r="A689" s="565">
        <f t="shared" si="95"/>
        <v>1139</v>
      </c>
      <c r="B689" s="571">
        <v>14</v>
      </c>
      <c r="C689" s="545"/>
      <c r="D689" s="621" t="s">
        <v>249</v>
      </c>
      <c r="E689" s="70" t="s">
        <v>11</v>
      </c>
      <c r="F689" s="614">
        <v>9.9</v>
      </c>
      <c r="G689" s="506"/>
      <c r="H689" s="566"/>
      <c r="I689" s="136"/>
      <c r="J689" s="492"/>
      <c r="K689" s="509"/>
      <c r="L689" s="136"/>
      <c r="M689" s="136"/>
    </row>
    <row r="690" spans="1:13" s="8" customFormat="1" ht="13.5" customHeight="1" thickBot="1">
      <c r="A690" s="565">
        <f>IF(A689="*","*",MAX(A688:A689)+1)</f>
        <v>1140</v>
      </c>
      <c r="B690" s="571">
        <v>15</v>
      </c>
      <c r="C690" s="546"/>
      <c r="D690" s="620" t="s">
        <v>250</v>
      </c>
      <c r="E690" s="70" t="s">
        <v>60</v>
      </c>
      <c r="F690" s="78">
        <v>1</v>
      </c>
      <c r="G690" s="506"/>
      <c r="H690" s="566"/>
      <c r="I690" s="136"/>
      <c r="J690" s="492"/>
      <c r="K690" s="509"/>
      <c r="L690" s="136"/>
      <c r="M690" s="136"/>
    </row>
    <row r="691" spans="1:13" s="8" customFormat="1" ht="13.5" customHeight="1" thickBot="1">
      <c r="A691" s="569" t="s">
        <v>5</v>
      </c>
      <c r="B691" s="568" t="s">
        <v>5</v>
      </c>
      <c r="C691" s="502" t="s">
        <v>233</v>
      </c>
      <c r="D691" s="622" t="s">
        <v>251</v>
      </c>
      <c r="E691" s="535" t="s">
        <v>153</v>
      </c>
      <c r="F691" s="531" t="s">
        <v>153</v>
      </c>
      <c r="G691" s="782" t="s">
        <v>153</v>
      </c>
      <c r="H691" s="133" t="s">
        <v>153</v>
      </c>
      <c r="I691" s="136"/>
      <c r="J691" s="492"/>
      <c r="K691" s="509"/>
      <c r="L691" s="136"/>
      <c r="M691" s="136"/>
    </row>
    <row r="692" spans="1:13" s="8" customFormat="1" ht="13.5" customHeight="1">
      <c r="A692" s="565">
        <f>IF(A691="*","*",MAX(A690:A691)+1)</f>
        <v>1141</v>
      </c>
      <c r="B692" s="571">
        <v>16</v>
      </c>
      <c r="C692" s="547"/>
      <c r="D692" s="201" t="s">
        <v>236</v>
      </c>
      <c r="E692" s="624" t="s">
        <v>6</v>
      </c>
      <c r="F692" s="615">
        <v>2.7E-2</v>
      </c>
      <c r="G692" s="507"/>
      <c r="H692" s="495"/>
      <c r="I692" s="136"/>
      <c r="J692" s="492"/>
      <c r="K692" s="509"/>
      <c r="L692" s="136"/>
      <c r="M692" s="136"/>
    </row>
    <row r="693" spans="1:13" s="8" customFormat="1" ht="13.5" customHeight="1">
      <c r="A693" s="565">
        <f>IF(A692="*","*",MAX(A691:A692)+1)</f>
        <v>1142</v>
      </c>
      <c r="B693" s="571">
        <v>17</v>
      </c>
      <c r="C693" s="545"/>
      <c r="D693" s="204" t="s">
        <v>237</v>
      </c>
      <c r="E693" s="299" t="s">
        <v>11</v>
      </c>
      <c r="F693" s="610">
        <v>53</v>
      </c>
      <c r="G693" s="505"/>
      <c r="H693" s="495"/>
      <c r="I693" s="136"/>
      <c r="J693" s="492"/>
      <c r="K693" s="509"/>
      <c r="L693" s="136"/>
      <c r="M693" s="136"/>
    </row>
    <row r="694" spans="1:13" s="8" customFormat="1" ht="13.5" customHeight="1">
      <c r="A694" s="565">
        <f t="shared" ref="A694:A769" si="96">IF(A693="*","*",MAX(A692:A693)+1)</f>
        <v>1143</v>
      </c>
      <c r="B694" s="571">
        <v>18</v>
      </c>
      <c r="C694" s="545"/>
      <c r="D694" s="204" t="s">
        <v>238</v>
      </c>
      <c r="E694" s="299" t="s">
        <v>11</v>
      </c>
      <c r="F694" s="610">
        <v>51</v>
      </c>
      <c r="G694" s="505"/>
      <c r="H694" s="495"/>
      <c r="I694" s="136"/>
      <c r="J694" s="492"/>
      <c r="K694" s="509"/>
      <c r="L694" s="136"/>
      <c r="M694" s="136"/>
    </row>
    <row r="695" spans="1:13" s="8" customFormat="1" ht="13.5" customHeight="1">
      <c r="A695" s="565">
        <f t="shared" si="96"/>
        <v>1144</v>
      </c>
      <c r="B695" s="571">
        <v>19</v>
      </c>
      <c r="C695" s="545"/>
      <c r="D695" s="204" t="s">
        <v>239</v>
      </c>
      <c r="E695" s="299" t="s">
        <v>10</v>
      </c>
      <c r="F695" s="610">
        <v>21</v>
      </c>
      <c r="G695" s="505"/>
      <c r="H695" s="495"/>
      <c r="I695" s="136"/>
      <c r="J695" s="492"/>
      <c r="K695" s="509"/>
      <c r="L695" s="136"/>
      <c r="M695" s="136"/>
    </row>
    <row r="696" spans="1:13" s="8" customFormat="1" ht="13.5" customHeight="1">
      <c r="A696" s="565">
        <f t="shared" si="96"/>
        <v>1145</v>
      </c>
      <c r="B696" s="571">
        <v>20</v>
      </c>
      <c r="C696" s="545"/>
      <c r="D696" s="619" t="s">
        <v>252</v>
      </c>
      <c r="E696" s="2" t="s">
        <v>2</v>
      </c>
      <c r="F696" s="612">
        <v>27</v>
      </c>
      <c r="G696" s="505"/>
      <c r="H696" s="495"/>
      <c r="I696" s="136"/>
      <c r="J696" s="492"/>
      <c r="K696" s="509"/>
      <c r="L696" s="136"/>
      <c r="M696" s="136"/>
    </row>
    <row r="697" spans="1:13" s="8" customFormat="1" ht="27" customHeight="1" thickBot="1">
      <c r="A697" s="565">
        <f t="shared" si="96"/>
        <v>1146</v>
      </c>
      <c r="B697" s="557">
        <v>21</v>
      </c>
      <c r="C697" s="546"/>
      <c r="D697" s="623" t="s">
        <v>253</v>
      </c>
      <c r="E697" s="3" t="s">
        <v>60</v>
      </c>
      <c r="F697" s="616">
        <v>1</v>
      </c>
      <c r="G697" s="508"/>
      <c r="H697" s="495"/>
      <c r="I697" s="509"/>
      <c r="J697" s="492"/>
      <c r="K697" s="509"/>
      <c r="L697" s="136"/>
      <c r="M697" s="136"/>
    </row>
    <row r="698" spans="1:13" s="8" customFormat="1" ht="13.5" customHeight="1" thickBot="1">
      <c r="A698" s="569" t="s">
        <v>5</v>
      </c>
      <c r="B698" s="558" t="s">
        <v>5</v>
      </c>
      <c r="C698" s="551"/>
      <c r="D698" s="1116" t="s">
        <v>254</v>
      </c>
      <c r="E698" s="1117"/>
      <c r="F698" s="1117"/>
      <c r="G698" s="1118"/>
      <c r="H698" s="503"/>
      <c r="I698" s="509"/>
      <c r="J698" s="492"/>
      <c r="K698" s="509"/>
      <c r="L698" s="136"/>
      <c r="M698" s="136"/>
    </row>
    <row r="699" spans="1:13" s="8" customFormat="1" ht="13.5" customHeight="1" thickBot="1">
      <c r="A699" s="572" t="s">
        <v>5</v>
      </c>
      <c r="B699" s="572" t="s">
        <v>5</v>
      </c>
      <c r="C699" s="550" t="s">
        <v>255</v>
      </c>
      <c r="D699" s="539" t="s">
        <v>256</v>
      </c>
      <c r="E699" s="540" t="s">
        <v>153</v>
      </c>
      <c r="F699" s="541" t="s">
        <v>153</v>
      </c>
      <c r="G699" s="783" t="s">
        <v>153</v>
      </c>
      <c r="H699" s="542" t="s">
        <v>153</v>
      </c>
      <c r="I699" s="509"/>
      <c r="J699" s="492"/>
      <c r="K699" s="509"/>
      <c r="L699" s="136"/>
      <c r="M699" s="136"/>
    </row>
    <row r="700" spans="1:13" s="8" customFormat="1" ht="13.5" customHeight="1">
      <c r="A700" s="565" t="s">
        <v>5</v>
      </c>
      <c r="B700" s="560">
        <v>1</v>
      </c>
      <c r="C700" s="545" t="s">
        <v>5</v>
      </c>
      <c r="D700" s="529" t="s">
        <v>322</v>
      </c>
      <c r="E700" s="530" t="s">
        <v>153</v>
      </c>
      <c r="F700" s="537" t="s">
        <v>153</v>
      </c>
      <c r="G700" s="532" t="s">
        <v>153</v>
      </c>
      <c r="H700" s="504" t="s">
        <v>153</v>
      </c>
      <c r="I700" s="136"/>
      <c r="J700" s="492"/>
      <c r="K700" s="509"/>
      <c r="L700" s="136"/>
      <c r="M700" s="136"/>
    </row>
    <row r="701" spans="1:13" s="8" customFormat="1" ht="27" customHeight="1">
      <c r="A701" s="565">
        <f>IF(A700="*","*",MAX(A697:A700)+1)</f>
        <v>1147</v>
      </c>
      <c r="B701" s="571">
        <v>1.1000000000000001</v>
      </c>
      <c r="C701" s="561" t="s">
        <v>257</v>
      </c>
      <c r="D701" s="527" t="s">
        <v>878</v>
      </c>
      <c r="E701" s="528" t="s">
        <v>2</v>
      </c>
      <c r="F701" s="528">
        <v>49</v>
      </c>
      <c r="G701" s="525"/>
      <c r="H701" s="497"/>
      <c r="I701" s="136"/>
      <c r="J701" s="492"/>
      <c r="K701" s="509"/>
      <c r="L701" s="136"/>
      <c r="M701" s="136"/>
    </row>
    <row r="702" spans="1:13" s="8" customFormat="1" ht="27" customHeight="1">
      <c r="A702" s="565">
        <f t="shared" si="96"/>
        <v>1148</v>
      </c>
      <c r="B702" s="571">
        <v>1.2</v>
      </c>
      <c r="C702" s="561" t="s">
        <v>258</v>
      </c>
      <c r="D702" s="527" t="s">
        <v>259</v>
      </c>
      <c r="E702" s="898" t="s">
        <v>2</v>
      </c>
      <c r="F702" s="952">
        <v>4625</v>
      </c>
      <c r="G702" s="525"/>
      <c r="H702" s="497"/>
      <c r="I702" s="136"/>
      <c r="J702" s="492"/>
      <c r="K702" s="509"/>
      <c r="L702" s="136"/>
      <c r="M702" s="136"/>
    </row>
    <row r="703" spans="1:13" s="8" customFormat="1" ht="27" customHeight="1">
      <c r="A703" s="565">
        <f t="shared" si="96"/>
        <v>1149</v>
      </c>
      <c r="B703" s="571">
        <v>1.3</v>
      </c>
      <c r="C703" s="561" t="s">
        <v>258</v>
      </c>
      <c r="D703" s="527" t="s">
        <v>260</v>
      </c>
      <c r="E703" s="898" t="s">
        <v>2</v>
      </c>
      <c r="F703" s="953">
        <v>201</v>
      </c>
      <c r="G703" s="525"/>
      <c r="H703" s="497"/>
      <c r="I703" s="136"/>
      <c r="J703" s="492"/>
      <c r="K703" s="509"/>
      <c r="L703" s="136"/>
      <c r="M703" s="136"/>
    </row>
    <row r="704" spans="1:13" s="8" customFormat="1" ht="27" customHeight="1">
      <c r="A704" s="565">
        <f t="shared" si="96"/>
        <v>1150</v>
      </c>
      <c r="B704" s="571">
        <v>1.4</v>
      </c>
      <c r="C704" s="561" t="s">
        <v>258</v>
      </c>
      <c r="D704" s="527" t="s">
        <v>261</v>
      </c>
      <c r="E704" s="898" t="s">
        <v>3</v>
      </c>
      <c r="F704" s="528">
        <v>2</v>
      </c>
      <c r="G704" s="525"/>
      <c r="H704" s="497"/>
      <c r="I704" s="136"/>
      <c r="J704" s="492"/>
      <c r="K704" s="509"/>
      <c r="L704" s="136"/>
      <c r="M704" s="136"/>
    </row>
    <row r="705" spans="1:13" s="8" customFormat="1" ht="27" customHeight="1">
      <c r="A705" s="565">
        <f t="shared" si="96"/>
        <v>1151</v>
      </c>
      <c r="B705" s="571">
        <v>1.5</v>
      </c>
      <c r="C705" s="561" t="s">
        <v>258</v>
      </c>
      <c r="D705" s="527" t="s">
        <v>262</v>
      </c>
      <c r="E705" s="898" t="s">
        <v>3</v>
      </c>
      <c r="F705" s="898">
        <v>94</v>
      </c>
      <c r="G705" s="525"/>
      <c r="H705" s="497"/>
      <c r="I705" s="136"/>
      <c r="J705" s="492"/>
      <c r="K705" s="509"/>
      <c r="L705" s="136"/>
      <c r="M705" s="136"/>
    </row>
    <row r="706" spans="1:13" s="8" customFormat="1" ht="27" customHeight="1">
      <c r="A706" s="565">
        <f t="shared" si="96"/>
        <v>1152</v>
      </c>
      <c r="B706" s="571">
        <v>1.6</v>
      </c>
      <c r="C706" s="561" t="s">
        <v>258</v>
      </c>
      <c r="D706" s="527" t="s">
        <v>263</v>
      </c>
      <c r="E706" s="898" t="s">
        <v>3</v>
      </c>
      <c r="F706" s="898">
        <v>2</v>
      </c>
      <c r="G706" s="525"/>
      <c r="H706" s="497"/>
      <c r="I706" s="136"/>
      <c r="J706" s="492"/>
      <c r="K706" s="509"/>
      <c r="L706" s="136"/>
      <c r="M706" s="136"/>
    </row>
    <row r="707" spans="1:13" s="8" customFormat="1" ht="27" customHeight="1">
      <c r="A707" s="565">
        <f t="shared" ref="A707" si="97">IF(A706="*","*",MAX(A703:A706)+1)</f>
        <v>1153</v>
      </c>
      <c r="B707" s="571">
        <v>1.7</v>
      </c>
      <c r="C707" s="561" t="s">
        <v>258</v>
      </c>
      <c r="D707" s="527" t="s">
        <v>264</v>
      </c>
      <c r="E707" s="898" t="s">
        <v>3</v>
      </c>
      <c r="F707" s="898">
        <v>94</v>
      </c>
      <c r="G707" s="525"/>
      <c r="H707" s="497"/>
      <c r="I707" s="136"/>
      <c r="J707" s="492"/>
      <c r="K707" s="509"/>
      <c r="L707" s="136"/>
      <c r="M707" s="136"/>
    </row>
    <row r="708" spans="1:13" s="8" customFormat="1" ht="27" customHeight="1">
      <c r="A708" s="565">
        <f t="shared" si="96"/>
        <v>1154</v>
      </c>
      <c r="B708" s="571">
        <v>1.8</v>
      </c>
      <c r="C708" s="561" t="s">
        <v>258</v>
      </c>
      <c r="D708" s="527" t="s">
        <v>265</v>
      </c>
      <c r="E708" s="898" t="s">
        <v>3</v>
      </c>
      <c r="F708" s="898">
        <v>2</v>
      </c>
      <c r="G708" s="525"/>
      <c r="H708" s="497"/>
      <c r="I708" s="136"/>
      <c r="J708" s="492"/>
      <c r="K708" s="509"/>
      <c r="L708" s="136"/>
      <c r="M708" s="136"/>
    </row>
    <row r="709" spans="1:13" s="8" customFormat="1" ht="27" customHeight="1">
      <c r="A709" s="565">
        <f t="shared" si="96"/>
        <v>1155</v>
      </c>
      <c r="B709" s="571">
        <v>1.9</v>
      </c>
      <c r="C709" s="561" t="s">
        <v>258</v>
      </c>
      <c r="D709" s="527" t="s">
        <v>266</v>
      </c>
      <c r="E709" s="898" t="s">
        <v>3</v>
      </c>
      <c r="F709" s="898">
        <v>94</v>
      </c>
      <c r="G709" s="525"/>
      <c r="H709" s="497"/>
      <c r="I709" s="136"/>
      <c r="J709" s="492"/>
      <c r="K709" s="509"/>
      <c r="L709" s="136"/>
      <c r="M709" s="136"/>
    </row>
    <row r="710" spans="1:13" s="8" customFormat="1" ht="27" customHeight="1">
      <c r="A710" s="565">
        <f t="shared" si="96"/>
        <v>1156</v>
      </c>
      <c r="B710" s="570">
        <v>1.1000000000000001</v>
      </c>
      <c r="C710" s="561" t="s">
        <v>258</v>
      </c>
      <c r="D710" s="527" t="s">
        <v>267</v>
      </c>
      <c r="E710" s="898" t="s">
        <v>3</v>
      </c>
      <c r="F710" s="898">
        <v>2</v>
      </c>
      <c r="G710" s="525"/>
      <c r="H710" s="497"/>
      <c r="I710" s="136"/>
      <c r="J710" s="492"/>
      <c r="K710" s="509"/>
      <c r="L710" s="136"/>
      <c r="M710" s="136"/>
    </row>
    <row r="711" spans="1:13" s="8" customFormat="1" ht="27" customHeight="1">
      <c r="A711" s="565">
        <f t="shared" si="96"/>
        <v>1157</v>
      </c>
      <c r="B711" s="571">
        <v>1.1100000000000001</v>
      </c>
      <c r="C711" s="561" t="s">
        <v>258</v>
      </c>
      <c r="D711" s="527" t="s">
        <v>268</v>
      </c>
      <c r="E711" s="898" t="s">
        <v>3</v>
      </c>
      <c r="F711" s="898">
        <v>94</v>
      </c>
      <c r="G711" s="525"/>
      <c r="H711" s="497"/>
      <c r="I711" s="136"/>
      <c r="J711" s="492"/>
      <c r="K711" s="509"/>
      <c r="L711" s="136"/>
      <c r="M711" s="136"/>
    </row>
    <row r="712" spans="1:13" s="8" customFormat="1" ht="27" customHeight="1">
      <c r="A712" s="894" t="s">
        <v>959</v>
      </c>
      <c r="B712" s="895">
        <v>1.1200000000000001</v>
      </c>
      <c r="C712" s="896" t="s">
        <v>258</v>
      </c>
      <c r="D712" s="897" t="s">
        <v>961</v>
      </c>
      <c r="E712" s="898" t="s">
        <v>2</v>
      </c>
      <c r="F712" s="898">
        <v>171</v>
      </c>
      <c r="G712" s="525"/>
      <c r="H712" s="497"/>
      <c r="I712" s="509"/>
      <c r="J712" s="492"/>
      <c r="K712" s="509"/>
      <c r="L712" s="509"/>
      <c r="M712" s="509"/>
    </row>
    <row r="713" spans="1:13" s="8" customFormat="1" ht="27" customHeight="1">
      <c r="A713" s="894" t="s">
        <v>960</v>
      </c>
      <c r="B713" s="895">
        <v>1.1299999999999999</v>
      </c>
      <c r="C713" s="896" t="s">
        <v>258</v>
      </c>
      <c r="D713" s="897" t="s">
        <v>962</v>
      </c>
      <c r="E713" s="898" t="s">
        <v>2</v>
      </c>
      <c r="F713" s="954">
        <v>4595</v>
      </c>
      <c r="G713" s="525"/>
      <c r="H713" s="497"/>
      <c r="I713" s="509"/>
      <c r="J713" s="492"/>
      <c r="K713" s="509"/>
      <c r="L713" s="509"/>
      <c r="M713" s="509"/>
    </row>
    <row r="714" spans="1:13" s="8" customFormat="1" ht="13.5" customHeight="1">
      <c r="A714" s="565" t="s">
        <v>5</v>
      </c>
      <c r="B714" s="560">
        <v>2</v>
      </c>
      <c r="C714" s="552" t="s">
        <v>5</v>
      </c>
      <c r="D714" s="533" t="s">
        <v>269</v>
      </c>
      <c r="E714" s="534" t="s">
        <v>153</v>
      </c>
      <c r="F714" s="534" t="s">
        <v>153</v>
      </c>
      <c r="G714" s="532" t="s">
        <v>153</v>
      </c>
      <c r="H714" s="504" t="s">
        <v>153</v>
      </c>
      <c r="I714" s="136"/>
      <c r="J714" s="492"/>
      <c r="K714" s="509"/>
      <c r="L714" s="136"/>
      <c r="M714" s="136"/>
    </row>
    <row r="715" spans="1:13" s="8" customFormat="1" ht="27" customHeight="1">
      <c r="A715" s="565">
        <f t="shared" ref="A715" si="98">IF(A714="*","*",MAX(A709:A714)+1)</f>
        <v>1158</v>
      </c>
      <c r="B715" s="571">
        <v>2.1</v>
      </c>
      <c r="C715" s="561" t="s">
        <v>257</v>
      </c>
      <c r="D715" s="527" t="s">
        <v>270</v>
      </c>
      <c r="E715" s="528" t="s">
        <v>2</v>
      </c>
      <c r="F715" s="528">
        <v>10</v>
      </c>
      <c r="G715" s="525"/>
      <c r="H715" s="497"/>
      <c r="I715" s="136"/>
      <c r="J715" s="492"/>
      <c r="K715" s="509"/>
      <c r="L715" s="136"/>
      <c r="M715" s="136"/>
    </row>
    <row r="716" spans="1:13" s="8" customFormat="1" ht="36" customHeight="1">
      <c r="A716" s="565">
        <f t="shared" si="96"/>
        <v>1159</v>
      </c>
      <c r="B716" s="571">
        <v>2.2000000000000002</v>
      </c>
      <c r="C716" s="561" t="s">
        <v>257</v>
      </c>
      <c r="D716" s="527" t="s">
        <v>271</v>
      </c>
      <c r="E716" s="528" t="s">
        <v>2</v>
      </c>
      <c r="F716" s="528">
        <v>60</v>
      </c>
      <c r="G716" s="525"/>
      <c r="H716" s="497"/>
      <c r="I716" s="136"/>
      <c r="J716" s="492"/>
      <c r="K716" s="509"/>
      <c r="L716" s="136"/>
      <c r="M716" s="136"/>
    </row>
    <row r="717" spans="1:13" s="8" customFormat="1" ht="27" customHeight="1">
      <c r="A717" s="565">
        <f t="shared" si="96"/>
        <v>1160</v>
      </c>
      <c r="B717" s="571">
        <v>2.2999999999999998</v>
      </c>
      <c r="C717" s="561" t="s">
        <v>258</v>
      </c>
      <c r="D717" s="527" t="s">
        <v>272</v>
      </c>
      <c r="E717" s="528" t="s">
        <v>2</v>
      </c>
      <c r="F717" s="528">
        <v>70</v>
      </c>
      <c r="G717" s="525"/>
      <c r="H717" s="497"/>
      <c r="I717" s="136"/>
      <c r="J717" s="492"/>
      <c r="K717" s="509"/>
      <c r="L717" s="136"/>
      <c r="M717" s="136"/>
    </row>
    <row r="718" spans="1:13" s="8" customFormat="1" ht="27" customHeight="1">
      <c r="A718" s="565">
        <f t="shared" si="96"/>
        <v>1161</v>
      </c>
      <c r="B718" s="571">
        <v>2.4</v>
      </c>
      <c r="C718" s="561" t="s">
        <v>258</v>
      </c>
      <c r="D718" s="897" t="s">
        <v>1011</v>
      </c>
      <c r="E718" s="898" t="s">
        <v>3</v>
      </c>
      <c r="F718" s="898">
        <v>1</v>
      </c>
      <c r="G718" s="525"/>
      <c r="H718" s="497"/>
      <c r="I718" s="136"/>
      <c r="J718" s="492"/>
      <c r="K718" s="509"/>
      <c r="L718" s="136"/>
      <c r="M718" s="136"/>
    </row>
    <row r="719" spans="1:13" s="8" customFormat="1" ht="27" customHeight="1">
      <c r="A719" s="565">
        <f t="shared" si="96"/>
        <v>1162</v>
      </c>
      <c r="B719" s="571">
        <v>2.5</v>
      </c>
      <c r="C719" s="561" t="s">
        <v>258</v>
      </c>
      <c r="D719" s="897" t="s">
        <v>1012</v>
      </c>
      <c r="E719" s="898" t="s">
        <v>3</v>
      </c>
      <c r="F719" s="898">
        <v>11</v>
      </c>
      <c r="G719" s="525"/>
      <c r="H719" s="497"/>
      <c r="I719" s="136"/>
      <c r="J719" s="492"/>
      <c r="K719" s="509"/>
      <c r="L719" s="136"/>
      <c r="M719" s="136"/>
    </row>
    <row r="720" spans="1:13" s="8" customFormat="1" ht="27" customHeight="1">
      <c r="A720" s="565">
        <f t="shared" si="96"/>
        <v>1163</v>
      </c>
      <c r="B720" s="571">
        <v>2.6</v>
      </c>
      <c r="C720" s="561" t="s">
        <v>258</v>
      </c>
      <c r="D720" s="527" t="s">
        <v>263</v>
      </c>
      <c r="E720" s="898" t="s">
        <v>3</v>
      </c>
      <c r="F720" s="528">
        <v>1</v>
      </c>
      <c r="G720" s="525"/>
      <c r="H720" s="497"/>
      <c r="I720" s="136"/>
      <c r="J720" s="492"/>
      <c r="K720" s="509"/>
      <c r="L720" s="136"/>
      <c r="M720" s="136"/>
    </row>
    <row r="721" spans="1:13" s="8" customFormat="1" ht="27" customHeight="1">
      <c r="A721" s="565">
        <f t="shared" ref="A721" si="99">IF(A720="*","*",MAX(A717:A720)+1)</f>
        <v>1164</v>
      </c>
      <c r="B721" s="571">
        <v>2.7</v>
      </c>
      <c r="C721" s="561" t="s">
        <v>258</v>
      </c>
      <c r="D721" s="527" t="s">
        <v>264</v>
      </c>
      <c r="E721" s="898" t="s">
        <v>3</v>
      </c>
      <c r="F721" s="528">
        <v>11</v>
      </c>
      <c r="G721" s="525"/>
      <c r="H721" s="497"/>
      <c r="I721" s="136"/>
      <c r="J721" s="492"/>
      <c r="K721" s="509"/>
      <c r="L721" s="136"/>
      <c r="M721" s="136"/>
    </row>
    <row r="722" spans="1:13" s="8" customFormat="1" ht="27" customHeight="1">
      <c r="A722" s="565">
        <f t="shared" si="96"/>
        <v>1165</v>
      </c>
      <c r="B722" s="571">
        <v>2.8</v>
      </c>
      <c r="C722" s="561" t="s">
        <v>258</v>
      </c>
      <c r="D722" s="527" t="s">
        <v>265</v>
      </c>
      <c r="E722" s="898" t="s">
        <v>3</v>
      </c>
      <c r="F722" s="528">
        <v>1</v>
      </c>
      <c r="G722" s="525"/>
      <c r="H722" s="497"/>
      <c r="I722" s="136"/>
      <c r="J722" s="492"/>
      <c r="K722" s="509"/>
      <c r="L722" s="136"/>
      <c r="M722" s="136"/>
    </row>
    <row r="723" spans="1:13" s="8" customFormat="1" ht="27" customHeight="1">
      <c r="A723" s="565">
        <f t="shared" si="96"/>
        <v>1166</v>
      </c>
      <c r="B723" s="571">
        <v>2.9</v>
      </c>
      <c r="C723" s="561" t="s">
        <v>258</v>
      </c>
      <c r="D723" s="527" t="s">
        <v>266</v>
      </c>
      <c r="E723" s="898" t="s">
        <v>3</v>
      </c>
      <c r="F723" s="528">
        <v>11</v>
      </c>
      <c r="G723" s="525"/>
      <c r="H723" s="497"/>
      <c r="I723" s="136"/>
      <c r="J723" s="492"/>
      <c r="K723" s="509"/>
      <c r="L723" s="136"/>
      <c r="M723" s="136"/>
    </row>
    <row r="724" spans="1:13" s="8" customFormat="1" ht="27" customHeight="1">
      <c r="A724" s="565">
        <f t="shared" si="96"/>
        <v>1167</v>
      </c>
      <c r="B724" s="570">
        <v>2.1</v>
      </c>
      <c r="C724" s="561" t="s">
        <v>258</v>
      </c>
      <c r="D724" s="527" t="s">
        <v>267</v>
      </c>
      <c r="E724" s="898" t="s">
        <v>3</v>
      </c>
      <c r="F724" s="528">
        <v>1</v>
      </c>
      <c r="G724" s="525"/>
      <c r="H724" s="497"/>
      <c r="I724" s="136"/>
      <c r="J724" s="492"/>
      <c r="K724" s="509"/>
      <c r="L724" s="136"/>
      <c r="M724" s="136"/>
    </row>
    <row r="725" spans="1:13" s="8" customFormat="1" ht="27" customHeight="1">
      <c r="A725" s="565">
        <f t="shared" si="96"/>
        <v>1168</v>
      </c>
      <c r="B725" s="571">
        <v>2.11</v>
      </c>
      <c r="C725" s="561" t="s">
        <v>258</v>
      </c>
      <c r="D725" s="527" t="s">
        <v>268</v>
      </c>
      <c r="E725" s="898" t="s">
        <v>3</v>
      </c>
      <c r="F725" s="528">
        <v>11</v>
      </c>
      <c r="G725" s="525"/>
      <c r="H725" s="497"/>
      <c r="I725" s="136"/>
      <c r="J725" s="492"/>
      <c r="K725" s="509"/>
      <c r="L725" s="136"/>
      <c r="M725" s="136"/>
    </row>
    <row r="726" spans="1:13" s="8" customFormat="1" ht="13.5" customHeight="1">
      <c r="A726" s="565">
        <f t="shared" si="96"/>
        <v>1169</v>
      </c>
      <c r="B726" s="571">
        <v>2.12</v>
      </c>
      <c r="C726" s="561" t="s">
        <v>273</v>
      </c>
      <c r="D726" s="527" t="s">
        <v>274</v>
      </c>
      <c r="E726" s="528" t="s">
        <v>3</v>
      </c>
      <c r="F726" s="528">
        <v>2</v>
      </c>
      <c r="G726" s="525"/>
      <c r="H726" s="497"/>
      <c r="I726" s="136"/>
      <c r="J726" s="492"/>
      <c r="K726" s="509"/>
      <c r="L726" s="136"/>
      <c r="M726" s="136"/>
    </row>
    <row r="727" spans="1:13" s="8" customFormat="1" ht="13.5" customHeight="1">
      <c r="A727" s="894" t="s">
        <v>963</v>
      </c>
      <c r="B727" s="895">
        <v>2.13</v>
      </c>
      <c r="C727" s="899" t="s">
        <v>258</v>
      </c>
      <c r="D727" s="897" t="s">
        <v>965</v>
      </c>
      <c r="E727" s="898" t="s">
        <v>2</v>
      </c>
      <c r="F727" s="898">
        <v>69</v>
      </c>
      <c r="G727" s="525"/>
      <c r="H727" s="497"/>
      <c r="I727" s="509"/>
      <c r="J727" s="492"/>
      <c r="K727" s="509"/>
      <c r="L727" s="509"/>
      <c r="M727" s="509"/>
    </row>
    <row r="728" spans="1:13" s="8" customFormat="1" ht="13.5" customHeight="1">
      <c r="A728" s="894" t="s">
        <v>964</v>
      </c>
      <c r="B728" s="895">
        <v>2.14</v>
      </c>
      <c r="C728" s="899" t="s">
        <v>257</v>
      </c>
      <c r="D728" s="897" t="s">
        <v>966</v>
      </c>
      <c r="E728" s="898" t="s">
        <v>3</v>
      </c>
      <c r="F728" s="898">
        <v>1</v>
      </c>
      <c r="G728" s="525"/>
      <c r="H728" s="497"/>
      <c r="I728" s="509"/>
      <c r="J728" s="492"/>
      <c r="K728" s="509"/>
      <c r="L728" s="509"/>
      <c r="M728" s="509"/>
    </row>
    <row r="729" spans="1:13" s="8" customFormat="1" ht="27" customHeight="1">
      <c r="A729" s="894" t="s">
        <v>1013</v>
      </c>
      <c r="B729" s="903">
        <v>2.15</v>
      </c>
      <c r="C729" s="899" t="s">
        <v>257</v>
      </c>
      <c r="D729" s="897" t="s">
        <v>1014</v>
      </c>
      <c r="E729" s="898" t="s">
        <v>2</v>
      </c>
      <c r="F729" s="898">
        <v>23</v>
      </c>
      <c r="G729" s="525"/>
      <c r="H729" s="497"/>
      <c r="I729" s="509"/>
      <c r="J729" s="492"/>
      <c r="K729" s="509"/>
      <c r="L729" s="509"/>
      <c r="M729" s="509"/>
    </row>
    <row r="730" spans="1:13" s="8" customFormat="1" ht="13.5" customHeight="1">
      <c r="A730" s="894" t="s">
        <v>1015</v>
      </c>
      <c r="B730" s="903">
        <v>2.16</v>
      </c>
      <c r="C730" s="899" t="s">
        <v>257</v>
      </c>
      <c r="D730" s="897" t="s">
        <v>1016</v>
      </c>
      <c r="E730" s="898" t="s">
        <v>2</v>
      </c>
      <c r="F730" s="898">
        <v>70</v>
      </c>
      <c r="G730" s="525"/>
      <c r="H730" s="497"/>
      <c r="I730" s="509"/>
      <c r="J730" s="492"/>
      <c r="K730" s="509"/>
      <c r="L730" s="509"/>
      <c r="M730" s="509"/>
    </row>
    <row r="731" spans="1:13" s="8" customFormat="1" ht="27" customHeight="1">
      <c r="A731" s="894" t="s">
        <v>1017</v>
      </c>
      <c r="B731" s="903">
        <v>2.17</v>
      </c>
      <c r="C731" s="899" t="s">
        <v>257</v>
      </c>
      <c r="D731" s="897" t="s">
        <v>1018</v>
      </c>
      <c r="E731" s="898" t="s">
        <v>2</v>
      </c>
      <c r="F731" s="898">
        <v>70</v>
      </c>
      <c r="G731" s="525"/>
      <c r="H731" s="497"/>
      <c r="I731" s="509"/>
      <c r="J731" s="492"/>
      <c r="K731" s="509"/>
      <c r="L731" s="509"/>
      <c r="M731" s="509"/>
    </row>
    <row r="732" spans="1:13" s="8" customFormat="1" ht="13.5" customHeight="1">
      <c r="A732" s="565" t="s">
        <v>5</v>
      </c>
      <c r="B732" s="560">
        <v>3</v>
      </c>
      <c r="C732" s="552" t="s">
        <v>5</v>
      </c>
      <c r="D732" s="533" t="s">
        <v>275</v>
      </c>
      <c r="E732" s="534" t="s">
        <v>153</v>
      </c>
      <c r="F732" s="534" t="s">
        <v>153</v>
      </c>
      <c r="G732" s="532" t="s">
        <v>153</v>
      </c>
      <c r="H732" s="504" t="s">
        <v>153</v>
      </c>
      <c r="I732" s="136"/>
      <c r="J732" s="492"/>
      <c r="K732" s="509"/>
      <c r="L732" s="136"/>
      <c r="M732" s="136"/>
    </row>
    <row r="733" spans="1:13" s="8" customFormat="1" ht="27" customHeight="1">
      <c r="A733" s="565">
        <f>IF(A732="*","*",MAX(A726:A732)+1)</f>
        <v>1170</v>
      </c>
      <c r="B733" s="571">
        <v>3.1</v>
      </c>
      <c r="C733" s="561" t="s">
        <v>258</v>
      </c>
      <c r="D733" s="527" t="s">
        <v>276</v>
      </c>
      <c r="E733" s="528" t="s">
        <v>6</v>
      </c>
      <c r="F733" s="528">
        <v>0.26500000000000001</v>
      </c>
      <c r="G733" s="525"/>
      <c r="H733" s="497"/>
      <c r="I733" s="136"/>
      <c r="J733" s="492"/>
      <c r="K733" s="509"/>
      <c r="L733" s="136"/>
      <c r="M733" s="136"/>
    </row>
    <row r="734" spans="1:13" s="8" customFormat="1" ht="27" customHeight="1">
      <c r="A734" s="565">
        <f t="shared" si="96"/>
        <v>1171</v>
      </c>
      <c r="B734" s="571">
        <v>3.2</v>
      </c>
      <c r="C734" s="561" t="s">
        <v>273</v>
      </c>
      <c r="D734" s="527" t="s">
        <v>277</v>
      </c>
      <c r="E734" s="528" t="s">
        <v>2</v>
      </c>
      <c r="F734" s="528">
        <v>14</v>
      </c>
      <c r="G734" s="525"/>
      <c r="H734" s="497"/>
      <c r="I734" s="136"/>
      <c r="J734" s="492"/>
      <c r="K734" s="509"/>
      <c r="L734" s="136"/>
      <c r="M734" s="136"/>
    </row>
    <row r="735" spans="1:13" s="8" customFormat="1" ht="13.5" customHeight="1">
      <c r="A735" s="565">
        <f t="shared" si="96"/>
        <v>1172</v>
      </c>
      <c r="B735" s="571">
        <v>3.3</v>
      </c>
      <c r="C735" s="561" t="s">
        <v>273</v>
      </c>
      <c r="D735" s="527" t="s">
        <v>278</v>
      </c>
      <c r="E735" s="528" t="s">
        <v>2</v>
      </c>
      <c r="F735" s="528">
        <v>41</v>
      </c>
      <c r="G735" s="525"/>
      <c r="H735" s="497"/>
      <c r="I735" s="136"/>
      <c r="J735" s="492"/>
      <c r="K735" s="509"/>
      <c r="L735" s="136"/>
      <c r="M735" s="136"/>
    </row>
    <row r="736" spans="1:13" s="8" customFormat="1" ht="13.5" customHeight="1">
      <c r="A736" s="565">
        <f t="shared" si="96"/>
        <v>1173</v>
      </c>
      <c r="B736" s="571">
        <v>3.4</v>
      </c>
      <c r="C736" s="561" t="s">
        <v>273</v>
      </c>
      <c r="D736" s="527" t="s">
        <v>274</v>
      </c>
      <c r="E736" s="528" t="s">
        <v>3</v>
      </c>
      <c r="F736" s="528">
        <v>2</v>
      </c>
      <c r="G736" s="525"/>
      <c r="H736" s="497"/>
      <c r="I736" s="136"/>
      <c r="J736" s="492"/>
      <c r="K736" s="509"/>
      <c r="L736" s="136"/>
      <c r="M736" s="136"/>
    </row>
    <row r="737" spans="1:13" s="8" customFormat="1" ht="27" customHeight="1">
      <c r="A737" s="565">
        <f t="shared" si="96"/>
        <v>1174</v>
      </c>
      <c r="B737" s="571">
        <v>3.5</v>
      </c>
      <c r="C737" s="561" t="s">
        <v>258</v>
      </c>
      <c r="D737" s="527" t="s">
        <v>279</v>
      </c>
      <c r="E737" s="898" t="s">
        <v>2</v>
      </c>
      <c r="F737" s="953">
        <v>707</v>
      </c>
      <c r="G737" s="524"/>
      <c r="H737" s="497"/>
      <c r="I737" s="136"/>
      <c r="J737" s="492"/>
      <c r="K737" s="509"/>
      <c r="L737" s="136"/>
      <c r="M737" s="136"/>
    </row>
    <row r="738" spans="1:13" s="8" customFormat="1" ht="27" customHeight="1">
      <c r="A738" s="565">
        <f t="shared" ref="A738" si="100">IF(A737="*","*",MAX(A734:A737)+1)</f>
        <v>1175</v>
      </c>
      <c r="B738" s="571">
        <v>3.6</v>
      </c>
      <c r="C738" s="561" t="s">
        <v>258</v>
      </c>
      <c r="D738" s="527" t="s">
        <v>261</v>
      </c>
      <c r="E738" s="898" t="s">
        <v>3</v>
      </c>
      <c r="F738" s="528">
        <v>2</v>
      </c>
      <c r="G738" s="525"/>
      <c r="H738" s="497"/>
      <c r="I738" s="136"/>
      <c r="J738" s="492"/>
      <c r="K738" s="509"/>
      <c r="L738" s="136"/>
      <c r="M738" s="136"/>
    </row>
    <row r="739" spans="1:13" s="8" customFormat="1" ht="27" customHeight="1">
      <c r="A739" s="565">
        <f t="shared" si="96"/>
        <v>1176</v>
      </c>
      <c r="B739" s="571">
        <v>3.7</v>
      </c>
      <c r="C739" s="561" t="s">
        <v>258</v>
      </c>
      <c r="D739" s="527" t="s">
        <v>262</v>
      </c>
      <c r="E739" s="898" t="s">
        <v>3</v>
      </c>
      <c r="F739" s="528">
        <v>50</v>
      </c>
      <c r="G739" s="525"/>
      <c r="H739" s="497"/>
      <c r="I739" s="136"/>
      <c r="J739" s="492"/>
      <c r="K739" s="509"/>
      <c r="L739" s="136"/>
      <c r="M739" s="136"/>
    </row>
    <row r="740" spans="1:13" s="8" customFormat="1" ht="27" customHeight="1">
      <c r="A740" s="565">
        <f t="shared" si="96"/>
        <v>1177</v>
      </c>
      <c r="B740" s="571">
        <v>3.8</v>
      </c>
      <c r="C740" s="561" t="s">
        <v>258</v>
      </c>
      <c r="D740" s="527" t="s">
        <v>263</v>
      </c>
      <c r="E740" s="898" t="s">
        <v>3</v>
      </c>
      <c r="F740" s="528">
        <v>1</v>
      </c>
      <c r="G740" s="525"/>
      <c r="H740" s="497"/>
      <c r="I740" s="136"/>
      <c r="J740" s="492"/>
      <c r="K740" s="509"/>
      <c r="L740" s="136"/>
      <c r="M740" s="136"/>
    </row>
    <row r="741" spans="1:13" s="8" customFormat="1" ht="27" customHeight="1">
      <c r="A741" s="565">
        <f t="shared" si="96"/>
        <v>1178</v>
      </c>
      <c r="B741" s="571">
        <v>3.9</v>
      </c>
      <c r="C741" s="561" t="s">
        <v>258</v>
      </c>
      <c r="D741" s="527" t="s">
        <v>264</v>
      </c>
      <c r="E741" s="898" t="s">
        <v>3</v>
      </c>
      <c r="F741" s="528">
        <v>47</v>
      </c>
      <c r="G741" s="525"/>
      <c r="H741" s="497"/>
      <c r="I741" s="136"/>
      <c r="J741" s="492"/>
      <c r="K741" s="509"/>
      <c r="L741" s="136"/>
      <c r="M741" s="136"/>
    </row>
    <row r="742" spans="1:13" s="8" customFormat="1" ht="27" customHeight="1">
      <c r="A742" s="565">
        <f t="shared" si="96"/>
        <v>1179</v>
      </c>
      <c r="B742" s="570">
        <v>3.1</v>
      </c>
      <c r="C742" s="561" t="s">
        <v>258</v>
      </c>
      <c r="D742" s="527" t="s">
        <v>265</v>
      </c>
      <c r="E742" s="898" t="s">
        <v>3</v>
      </c>
      <c r="F742" s="528">
        <v>1</v>
      </c>
      <c r="G742" s="525"/>
      <c r="H742" s="497"/>
      <c r="I742" s="136"/>
      <c r="J742" s="492"/>
      <c r="K742" s="509"/>
      <c r="L742" s="136"/>
      <c r="M742" s="136"/>
    </row>
    <row r="743" spans="1:13" s="8" customFormat="1" ht="27" customHeight="1">
      <c r="A743" s="565">
        <f t="shared" si="96"/>
        <v>1180</v>
      </c>
      <c r="B743" s="571">
        <v>3.11</v>
      </c>
      <c r="C743" s="561" t="s">
        <v>258</v>
      </c>
      <c r="D743" s="527" t="s">
        <v>266</v>
      </c>
      <c r="E743" s="898" t="s">
        <v>3</v>
      </c>
      <c r="F743" s="528">
        <v>47</v>
      </c>
      <c r="G743" s="525"/>
      <c r="H743" s="497"/>
      <c r="I743" s="136"/>
      <c r="J743" s="492"/>
      <c r="K743" s="509"/>
      <c r="L743" s="136"/>
      <c r="M743" s="136"/>
    </row>
    <row r="744" spans="1:13" s="8" customFormat="1" ht="27" customHeight="1">
      <c r="A744" s="565">
        <f t="shared" ref="A744" si="101">IF(A743="*","*",MAX(A740:A743)+1)</f>
        <v>1181</v>
      </c>
      <c r="B744" s="571">
        <v>3.12</v>
      </c>
      <c r="C744" s="561" t="s">
        <v>258</v>
      </c>
      <c r="D744" s="527" t="s">
        <v>267</v>
      </c>
      <c r="E744" s="898" t="s">
        <v>3</v>
      </c>
      <c r="F744" s="528">
        <v>1</v>
      </c>
      <c r="G744" s="525"/>
      <c r="H744" s="497"/>
      <c r="I744" s="136"/>
      <c r="J744" s="492"/>
      <c r="K744" s="509"/>
      <c r="L744" s="136"/>
      <c r="M744" s="136"/>
    </row>
    <row r="745" spans="1:13" s="8" customFormat="1" ht="27" customHeight="1">
      <c r="A745" s="565">
        <f>IF(A744="*","*",MAX(A743:A744)+1)</f>
        <v>1182</v>
      </c>
      <c r="B745" s="571">
        <v>3.13</v>
      </c>
      <c r="C745" s="561" t="s">
        <v>258</v>
      </c>
      <c r="D745" s="527" t="s">
        <v>268</v>
      </c>
      <c r="E745" s="898" t="s">
        <v>3</v>
      </c>
      <c r="F745" s="528">
        <v>47</v>
      </c>
      <c r="G745" s="525"/>
      <c r="H745" s="497"/>
      <c r="I745" s="136"/>
      <c r="J745" s="492"/>
      <c r="K745" s="509"/>
      <c r="L745" s="136"/>
      <c r="M745" s="136"/>
    </row>
    <row r="746" spans="1:13" s="8" customFormat="1" ht="27" customHeight="1">
      <c r="A746" s="894" t="s">
        <v>967</v>
      </c>
      <c r="B746" s="895">
        <v>3.14</v>
      </c>
      <c r="C746" s="899" t="s">
        <v>258</v>
      </c>
      <c r="D746" s="897" t="s">
        <v>965</v>
      </c>
      <c r="E746" s="898" t="s">
        <v>2</v>
      </c>
      <c r="F746" s="898">
        <v>278</v>
      </c>
      <c r="G746" s="525"/>
      <c r="H746" s="497"/>
      <c r="I746" s="509"/>
      <c r="J746" s="492"/>
      <c r="K746" s="509"/>
      <c r="L746" s="509"/>
      <c r="M746" s="509"/>
    </row>
    <row r="747" spans="1:13" s="8" customFormat="1" ht="27" customHeight="1">
      <c r="A747" s="894" t="s">
        <v>968</v>
      </c>
      <c r="B747" s="895">
        <v>3.15</v>
      </c>
      <c r="C747" s="899" t="s">
        <v>273</v>
      </c>
      <c r="D747" s="897" t="s">
        <v>966</v>
      </c>
      <c r="E747" s="898" t="s">
        <v>3</v>
      </c>
      <c r="F747" s="898">
        <v>1</v>
      </c>
      <c r="G747" s="525"/>
      <c r="H747" s="497"/>
      <c r="I747" s="509"/>
      <c r="J747" s="492"/>
      <c r="K747" s="509"/>
      <c r="L747" s="509"/>
      <c r="M747" s="509"/>
    </row>
    <row r="748" spans="1:13" s="8" customFormat="1" ht="27" customHeight="1">
      <c r="A748" s="894" t="s">
        <v>969</v>
      </c>
      <c r="B748" s="895">
        <v>3.16</v>
      </c>
      <c r="C748" s="899" t="s">
        <v>258</v>
      </c>
      <c r="D748" s="897" t="s">
        <v>970</v>
      </c>
      <c r="E748" s="898" t="s">
        <v>2</v>
      </c>
      <c r="F748" s="898">
        <v>700</v>
      </c>
      <c r="G748" s="525"/>
      <c r="H748" s="497"/>
      <c r="I748" s="509"/>
      <c r="J748" s="492"/>
      <c r="K748" s="509"/>
      <c r="L748" s="509"/>
      <c r="M748" s="509"/>
    </row>
    <row r="749" spans="1:13" s="8" customFormat="1" ht="13.5" customHeight="1">
      <c r="A749" s="565"/>
      <c r="B749" s="560">
        <v>4</v>
      </c>
      <c r="C749" s="552" t="s">
        <v>5</v>
      </c>
      <c r="D749" s="533" t="s">
        <v>280</v>
      </c>
      <c r="E749" s="534" t="s">
        <v>153</v>
      </c>
      <c r="F749" s="534" t="s">
        <v>153</v>
      </c>
      <c r="G749" s="532" t="s">
        <v>153</v>
      </c>
      <c r="H749" s="504" t="s">
        <v>153</v>
      </c>
      <c r="I749" s="136"/>
      <c r="J749" s="492"/>
      <c r="K749" s="509"/>
      <c r="L749" s="136"/>
      <c r="M749" s="136"/>
    </row>
    <row r="750" spans="1:13" s="8" customFormat="1" ht="27" customHeight="1">
      <c r="A750" s="565">
        <f>IF(A749="*","*",MAX(A745:A749)+1)</f>
        <v>1183</v>
      </c>
      <c r="B750" s="571">
        <v>4.0999999999999996</v>
      </c>
      <c r="C750" s="561" t="s">
        <v>273</v>
      </c>
      <c r="D750" s="527" t="s">
        <v>879</v>
      </c>
      <c r="E750" s="528" t="s">
        <v>2</v>
      </c>
      <c r="F750" s="528">
        <v>49</v>
      </c>
      <c r="G750" s="525"/>
      <c r="H750" s="497"/>
      <c r="I750" s="136"/>
      <c r="J750" s="492"/>
      <c r="K750" s="509"/>
      <c r="L750" s="136"/>
      <c r="M750" s="136"/>
    </row>
    <row r="751" spans="1:13" s="8" customFormat="1" ht="27" customHeight="1">
      <c r="A751" s="565">
        <f t="shared" si="96"/>
        <v>1184</v>
      </c>
      <c r="B751" s="571">
        <v>4.2</v>
      </c>
      <c r="C751" s="561" t="s">
        <v>258</v>
      </c>
      <c r="D751" s="527" t="s">
        <v>279</v>
      </c>
      <c r="E751" s="898" t="s">
        <v>2</v>
      </c>
      <c r="F751" s="898">
        <v>1511</v>
      </c>
      <c r="G751" s="525"/>
      <c r="H751" s="497"/>
      <c r="I751" s="136"/>
      <c r="J751" s="492"/>
      <c r="K751" s="509"/>
      <c r="L751" s="136"/>
      <c r="M751" s="136"/>
    </row>
    <row r="752" spans="1:13" s="8" customFormat="1" ht="27" customHeight="1">
      <c r="A752" s="565">
        <f t="shared" si="96"/>
        <v>1185</v>
      </c>
      <c r="B752" s="571">
        <v>4.3</v>
      </c>
      <c r="C752" s="561" t="s">
        <v>258</v>
      </c>
      <c r="D752" s="527" t="s">
        <v>276</v>
      </c>
      <c r="E752" s="898" t="s">
        <v>2</v>
      </c>
      <c r="F752" s="898">
        <v>280</v>
      </c>
      <c r="G752" s="525"/>
      <c r="H752" s="497"/>
      <c r="I752" s="136"/>
      <c r="J752" s="492"/>
      <c r="K752" s="509"/>
      <c r="L752" s="136"/>
      <c r="M752" s="136"/>
    </row>
    <row r="753" spans="1:13" s="8" customFormat="1" ht="27" customHeight="1">
      <c r="A753" s="565">
        <f t="shared" ref="A753" si="102">IF(A752="*","*",MAX(A749:A752)+1)</f>
        <v>1186</v>
      </c>
      <c r="B753" s="571">
        <v>4.4000000000000004</v>
      </c>
      <c r="C753" s="561" t="s">
        <v>258</v>
      </c>
      <c r="D753" s="527" t="s">
        <v>261</v>
      </c>
      <c r="E753" s="898" t="s">
        <v>3</v>
      </c>
      <c r="F753" s="528">
        <v>2</v>
      </c>
      <c r="G753" s="525"/>
      <c r="H753" s="497"/>
      <c r="I753" s="136"/>
      <c r="J753" s="492"/>
      <c r="K753" s="509"/>
      <c r="L753" s="136"/>
      <c r="M753" s="136"/>
    </row>
    <row r="754" spans="1:13" s="8" customFormat="1" ht="27" customHeight="1">
      <c r="A754" s="565">
        <f t="shared" si="96"/>
        <v>1187</v>
      </c>
      <c r="B754" s="571">
        <v>4.5</v>
      </c>
      <c r="C754" s="561" t="s">
        <v>258</v>
      </c>
      <c r="D754" s="527" t="s">
        <v>262</v>
      </c>
      <c r="E754" s="898" t="s">
        <v>3</v>
      </c>
      <c r="F754" s="528">
        <v>74</v>
      </c>
      <c r="G754" s="525"/>
      <c r="H754" s="497"/>
      <c r="I754" s="136"/>
      <c r="J754" s="492"/>
      <c r="K754" s="509"/>
      <c r="L754" s="136"/>
      <c r="M754" s="136"/>
    </row>
    <row r="755" spans="1:13" s="8" customFormat="1" ht="27" customHeight="1">
      <c r="A755" s="565">
        <f t="shared" si="96"/>
        <v>1188</v>
      </c>
      <c r="B755" s="571">
        <v>4.5999999999999996</v>
      </c>
      <c r="C755" s="561" t="s">
        <v>258</v>
      </c>
      <c r="D755" s="527" t="s">
        <v>263</v>
      </c>
      <c r="E755" s="898" t="s">
        <v>3</v>
      </c>
      <c r="F755" s="528">
        <v>1</v>
      </c>
      <c r="G755" s="525"/>
      <c r="H755" s="497"/>
      <c r="I755" s="136"/>
      <c r="J755" s="492"/>
      <c r="K755" s="509"/>
      <c r="L755" s="136"/>
      <c r="M755" s="136"/>
    </row>
    <row r="756" spans="1:13" s="8" customFormat="1" ht="27" customHeight="1">
      <c r="A756" s="565">
        <f t="shared" si="96"/>
        <v>1189</v>
      </c>
      <c r="B756" s="571">
        <v>4.7</v>
      </c>
      <c r="C756" s="561" t="s">
        <v>258</v>
      </c>
      <c r="D756" s="527" t="s">
        <v>264</v>
      </c>
      <c r="E756" s="898" t="s">
        <v>3</v>
      </c>
      <c r="F756" s="528">
        <v>71</v>
      </c>
      <c r="G756" s="525"/>
      <c r="H756" s="497"/>
      <c r="I756" s="136"/>
      <c r="J756" s="492"/>
      <c r="K756" s="509"/>
      <c r="L756" s="136"/>
      <c r="M756" s="136"/>
    </row>
    <row r="757" spans="1:13" s="8" customFormat="1" ht="27" customHeight="1">
      <c r="A757" s="565">
        <f t="shared" si="96"/>
        <v>1190</v>
      </c>
      <c r="B757" s="571">
        <v>4.8</v>
      </c>
      <c r="C757" s="561" t="s">
        <v>258</v>
      </c>
      <c r="D757" s="527" t="s">
        <v>265</v>
      </c>
      <c r="E757" s="898" t="s">
        <v>3</v>
      </c>
      <c r="F757" s="528">
        <v>1</v>
      </c>
      <c r="G757" s="525"/>
      <c r="H757" s="497"/>
      <c r="I757" s="136"/>
      <c r="J757" s="492"/>
      <c r="K757" s="509"/>
      <c r="L757" s="136"/>
      <c r="M757" s="136"/>
    </row>
    <row r="758" spans="1:13" s="8" customFormat="1" ht="27" customHeight="1">
      <c r="A758" s="565">
        <f t="shared" si="96"/>
        <v>1191</v>
      </c>
      <c r="B758" s="571">
        <v>4.9000000000000004</v>
      </c>
      <c r="C758" s="561" t="s">
        <v>258</v>
      </c>
      <c r="D758" s="527" t="s">
        <v>266</v>
      </c>
      <c r="E758" s="898" t="s">
        <v>3</v>
      </c>
      <c r="F758" s="528">
        <v>71</v>
      </c>
      <c r="G758" s="525"/>
      <c r="H758" s="497"/>
      <c r="I758" s="136"/>
      <c r="J758" s="492"/>
      <c r="K758" s="509"/>
      <c r="L758" s="136"/>
      <c r="M758" s="136"/>
    </row>
    <row r="759" spans="1:13" s="8" customFormat="1" ht="27" customHeight="1">
      <c r="A759" s="565">
        <f t="shared" ref="A759" si="103">IF(A758="*","*",MAX(A755:A758)+1)</f>
        <v>1192</v>
      </c>
      <c r="B759" s="570">
        <v>4.0999999999999996</v>
      </c>
      <c r="C759" s="561" t="s">
        <v>258</v>
      </c>
      <c r="D759" s="527" t="s">
        <v>267</v>
      </c>
      <c r="E759" s="898" t="s">
        <v>3</v>
      </c>
      <c r="F759" s="528">
        <v>1</v>
      </c>
      <c r="G759" s="525"/>
      <c r="H759" s="497"/>
      <c r="I759" s="136"/>
      <c r="J759" s="492"/>
      <c r="K759" s="509"/>
      <c r="L759" s="136"/>
      <c r="M759" s="136"/>
    </row>
    <row r="760" spans="1:13" s="8" customFormat="1" ht="27" customHeight="1">
      <c r="A760" s="565">
        <f t="shared" si="96"/>
        <v>1193</v>
      </c>
      <c r="B760" s="571">
        <v>4.1100000000000003</v>
      </c>
      <c r="C760" s="561" t="s">
        <v>258</v>
      </c>
      <c r="D760" s="527" t="s">
        <v>268</v>
      </c>
      <c r="E760" s="898" t="s">
        <v>3</v>
      </c>
      <c r="F760" s="528">
        <v>71</v>
      </c>
      <c r="G760" s="525"/>
      <c r="H760" s="497"/>
      <c r="I760" s="136"/>
      <c r="J760" s="492"/>
      <c r="K760" s="509"/>
      <c r="L760" s="136"/>
      <c r="M760" s="136"/>
    </row>
    <row r="761" spans="1:13" s="8" customFormat="1" ht="13.5" customHeight="1">
      <c r="A761" s="565">
        <f t="shared" si="96"/>
        <v>1194</v>
      </c>
      <c r="B761" s="571">
        <v>4.12</v>
      </c>
      <c r="C761" s="561" t="s">
        <v>257</v>
      </c>
      <c r="D761" s="527" t="s">
        <v>274</v>
      </c>
      <c r="E761" s="528" t="s">
        <v>3</v>
      </c>
      <c r="F761" s="528">
        <v>4</v>
      </c>
      <c r="G761" s="525"/>
      <c r="H761" s="497"/>
      <c r="I761" s="136"/>
      <c r="J761" s="492"/>
      <c r="K761" s="509"/>
      <c r="L761" s="136"/>
      <c r="M761" s="136"/>
    </row>
    <row r="762" spans="1:13" s="8" customFormat="1" ht="13.5" customHeight="1">
      <c r="A762" s="894" t="s">
        <v>971</v>
      </c>
      <c r="B762" s="895">
        <v>4.13</v>
      </c>
      <c r="C762" s="899" t="s">
        <v>258</v>
      </c>
      <c r="D762" s="897" t="s">
        <v>973</v>
      </c>
      <c r="E762" s="898" t="s">
        <v>2</v>
      </c>
      <c r="F762" s="898">
        <v>304</v>
      </c>
      <c r="G762" s="525"/>
      <c r="H762" s="497"/>
      <c r="I762" s="509"/>
      <c r="J762" s="492"/>
      <c r="K762" s="509"/>
      <c r="L762" s="509"/>
      <c r="M762" s="509"/>
    </row>
    <row r="763" spans="1:13" s="8" customFormat="1" ht="13.5" customHeight="1">
      <c r="A763" s="894" t="s">
        <v>972</v>
      </c>
      <c r="B763" s="895">
        <v>4.1399999999999997</v>
      </c>
      <c r="C763" s="899" t="s">
        <v>258</v>
      </c>
      <c r="D763" s="897" t="s">
        <v>974</v>
      </c>
      <c r="E763" s="898" t="s">
        <v>2</v>
      </c>
      <c r="F763" s="954">
        <v>1085</v>
      </c>
      <c r="G763" s="525"/>
      <c r="H763" s="497"/>
      <c r="I763" s="509"/>
      <c r="J763" s="492"/>
      <c r="K763" s="509"/>
      <c r="L763" s="509"/>
      <c r="M763" s="509"/>
    </row>
    <row r="764" spans="1:13" s="8" customFormat="1" ht="13.5" customHeight="1">
      <c r="A764" s="565" t="s">
        <v>5</v>
      </c>
      <c r="B764" s="560">
        <v>5</v>
      </c>
      <c r="C764" s="552" t="s">
        <v>5</v>
      </c>
      <c r="D764" s="533" t="s">
        <v>281</v>
      </c>
      <c r="E764" s="534" t="s">
        <v>153</v>
      </c>
      <c r="F764" s="534" t="s">
        <v>153</v>
      </c>
      <c r="G764" s="532" t="s">
        <v>153</v>
      </c>
      <c r="H764" s="504" t="s">
        <v>153</v>
      </c>
      <c r="I764" s="136"/>
      <c r="J764" s="492"/>
      <c r="K764" s="509"/>
      <c r="L764" s="136"/>
      <c r="M764" s="136"/>
    </row>
    <row r="765" spans="1:13" s="8" customFormat="1" ht="13.5" customHeight="1">
      <c r="A765" s="565">
        <f>IF(A764="*","*",MAX(A761:A764)+1)</f>
        <v>1195</v>
      </c>
      <c r="B765" s="571">
        <v>5.0999999999999996</v>
      </c>
      <c r="C765" s="561" t="s">
        <v>257</v>
      </c>
      <c r="D765" s="527" t="s">
        <v>278</v>
      </c>
      <c r="E765" s="528" t="s">
        <v>2</v>
      </c>
      <c r="F765" s="528">
        <v>208</v>
      </c>
      <c r="G765" s="525"/>
      <c r="H765" s="497"/>
      <c r="I765" s="136"/>
      <c r="J765" s="492"/>
      <c r="K765" s="509"/>
      <c r="L765" s="136"/>
      <c r="M765" s="136"/>
    </row>
    <row r="766" spans="1:13" s="8" customFormat="1" ht="27" customHeight="1">
      <c r="A766" s="565">
        <f t="shared" si="96"/>
        <v>1196</v>
      </c>
      <c r="B766" s="571">
        <v>5.2</v>
      </c>
      <c r="C766" s="561" t="s">
        <v>258</v>
      </c>
      <c r="D766" s="527" t="s">
        <v>282</v>
      </c>
      <c r="E766" s="898" t="s">
        <v>2</v>
      </c>
      <c r="F766" s="952">
        <v>2500</v>
      </c>
      <c r="G766" s="525"/>
      <c r="H766" s="497"/>
      <c r="I766" s="136"/>
      <c r="J766" s="492"/>
      <c r="K766" s="509"/>
      <c r="L766" s="136"/>
      <c r="M766" s="136"/>
    </row>
    <row r="767" spans="1:13" s="8" customFormat="1" ht="27" customHeight="1">
      <c r="A767" s="565">
        <f t="shared" ref="A767" si="104">IF(A766="*","*",MAX(A761:A766)+1)</f>
        <v>1197</v>
      </c>
      <c r="B767" s="571">
        <v>5.3</v>
      </c>
      <c r="C767" s="561" t="s">
        <v>258</v>
      </c>
      <c r="D767" s="527" t="s">
        <v>261</v>
      </c>
      <c r="E767" s="898" t="s">
        <v>3</v>
      </c>
      <c r="F767" s="528">
        <v>1</v>
      </c>
      <c r="G767" s="525"/>
      <c r="H767" s="497"/>
      <c r="I767" s="136"/>
      <c r="J767" s="492"/>
      <c r="K767" s="509"/>
      <c r="L767" s="136"/>
      <c r="M767" s="136"/>
    </row>
    <row r="768" spans="1:13" s="8" customFormat="1" ht="27" customHeight="1">
      <c r="A768" s="565">
        <f t="shared" si="96"/>
        <v>1198</v>
      </c>
      <c r="B768" s="571">
        <v>5.4</v>
      </c>
      <c r="C768" s="561" t="s">
        <v>258</v>
      </c>
      <c r="D768" s="527" t="s">
        <v>262</v>
      </c>
      <c r="E768" s="898" t="s">
        <v>3</v>
      </c>
      <c r="F768" s="528">
        <v>71</v>
      </c>
      <c r="G768" s="525"/>
      <c r="H768" s="497"/>
      <c r="I768" s="136"/>
      <c r="J768" s="492"/>
      <c r="K768" s="509"/>
      <c r="L768" s="136"/>
      <c r="M768" s="136"/>
    </row>
    <row r="769" spans="1:13" s="8" customFormat="1" ht="27" customHeight="1">
      <c r="A769" s="565">
        <f t="shared" si="96"/>
        <v>1199</v>
      </c>
      <c r="B769" s="571">
        <v>5.5</v>
      </c>
      <c r="C769" s="561" t="s">
        <v>258</v>
      </c>
      <c r="D769" s="527" t="s">
        <v>263</v>
      </c>
      <c r="E769" s="898" t="s">
        <v>3</v>
      </c>
      <c r="F769" s="528">
        <v>1</v>
      </c>
      <c r="G769" s="525"/>
      <c r="H769" s="497"/>
      <c r="I769" s="136"/>
      <c r="J769" s="492"/>
      <c r="K769" s="509"/>
      <c r="L769" s="136"/>
      <c r="M769" s="136"/>
    </row>
    <row r="770" spans="1:13" s="8" customFormat="1" ht="27" customHeight="1">
      <c r="A770" s="565">
        <f t="shared" ref="A770:A845" si="105">IF(A769="*","*",MAX(A768:A769)+1)</f>
        <v>1200</v>
      </c>
      <c r="B770" s="571">
        <v>5.6</v>
      </c>
      <c r="C770" s="561" t="s">
        <v>258</v>
      </c>
      <c r="D770" s="527" t="s">
        <v>264</v>
      </c>
      <c r="E770" s="898" t="s">
        <v>3</v>
      </c>
      <c r="F770" s="528">
        <v>71</v>
      </c>
      <c r="G770" s="525"/>
      <c r="H770" s="497"/>
      <c r="I770" s="136"/>
      <c r="J770" s="492"/>
      <c r="K770" s="509"/>
      <c r="L770" s="136"/>
      <c r="M770" s="136"/>
    </row>
    <row r="771" spans="1:13" s="8" customFormat="1" ht="27" customHeight="1">
      <c r="A771" s="565">
        <f t="shared" si="105"/>
        <v>1201</v>
      </c>
      <c r="B771" s="571">
        <v>5.7</v>
      </c>
      <c r="C771" s="561" t="s">
        <v>258</v>
      </c>
      <c r="D771" s="527" t="s">
        <v>265</v>
      </c>
      <c r="E771" s="898" t="s">
        <v>3</v>
      </c>
      <c r="F771" s="528">
        <v>1</v>
      </c>
      <c r="G771" s="525"/>
      <c r="H771" s="497"/>
      <c r="I771" s="136"/>
      <c r="J771" s="492"/>
      <c r="K771" s="509"/>
      <c r="L771" s="136"/>
      <c r="M771" s="136"/>
    </row>
    <row r="772" spans="1:13" s="8" customFormat="1" ht="27" customHeight="1">
      <c r="A772" s="565">
        <f t="shared" si="105"/>
        <v>1202</v>
      </c>
      <c r="B772" s="571">
        <v>5.8</v>
      </c>
      <c r="C772" s="561" t="s">
        <v>258</v>
      </c>
      <c r="D772" s="527" t="s">
        <v>266</v>
      </c>
      <c r="E772" s="898" t="s">
        <v>3</v>
      </c>
      <c r="F772" s="528">
        <v>71</v>
      </c>
      <c r="G772" s="525"/>
      <c r="H772" s="497"/>
      <c r="I772" s="136"/>
      <c r="J772" s="492"/>
      <c r="K772" s="509"/>
      <c r="L772" s="136"/>
      <c r="M772" s="136"/>
    </row>
    <row r="773" spans="1:13" s="8" customFormat="1" ht="27" customHeight="1">
      <c r="A773" s="565">
        <f t="shared" ref="A773" si="106">IF(A772="*","*",MAX(A769:A772)+1)</f>
        <v>1203</v>
      </c>
      <c r="B773" s="571">
        <v>5.9</v>
      </c>
      <c r="C773" s="561" t="s">
        <v>258</v>
      </c>
      <c r="D773" s="527" t="s">
        <v>267</v>
      </c>
      <c r="E773" s="898" t="s">
        <v>3</v>
      </c>
      <c r="F773" s="528">
        <v>1</v>
      </c>
      <c r="G773" s="525"/>
      <c r="H773" s="497"/>
      <c r="I773" s="136"/>
      <c r="J773" s="492"/>
      <c r="K773" s="509"/>
      <c r="L773" s="136"/>
      <c r="M773" s="136"/>
    </row>
    <row r="774" spans="1:13" s="8" customFormat="1" ht="27" customHeight="1">
      <c r="A774" s="565">
        <f t="shared" si="105"/>
        <v>1204</v>
      </c>
      <c r="B774" s="570">
        <v>5.0999999999999996</v>
      </c>
      <c r="C774" s="561" t="s">
        <v>258</v>
      </c>
      <c r="D774" s="527" t="s">
        <v>268</v>
      </c>
      <c r="E774" s="898" t="s">
        <v>3</v>
      </c>
      <c r="F774" s="528">
        <v>71</v>
      </c>
      <c r="G774" s="525"/>
      <c r="H774" s="497"/>
      <c r="I774" s="136"/>
      <c r="J774" s="492"/>
      <c r="K774" s="509"/>
      <c r="L774" s="136"/>
      <c r="M774" s="136"/>
    </row>
    <row r="775" spans="1:13" s="8" customFormat="1" ht="13.5" customHeight="1">
      <c r="A775" s="565">
        <f t="shared" si="105"/>
        <v>1205</v>
      </c>
      <c r="B775" s="571">
        <v>5.1100000000000003</v>
      </c>
      <c r="C775" s="561" t="s">
        <v>257</v>
      </c>
      <c r="D775" s="527" t="s">
        <v>283</v>
      </c>
      <c r="E775" s="528" t="s">
        <v>3</v>
      </c>
      <c r="F775" s="528">
        <v>3</v>
      </c>
      <c r="G775" s="525"/>
      <c r="H775" s="497"/>
      <c r="I775" s="136"/>
      <c r="J775" s="492"/>
      <c r="K775" s="509"/>
      <c r="L775" s="136"/>
      <c r="M775" s="136"/>
    </row>
    <row r="776" spans="1:13" s="8" customFormat="1" ht="13.5" customHeight="1">
      <c r="A776" s="894" t="s">
        <v>975</v>
      </c>
      <c r="B776" s="895">
        <v>5.12</v>
      </c>
      <c r="C776" s="899" t="s">
        <v>293</v>
      </c>
      <c r="D776" s="897" t="s">
        <v>978</v>
      </c>
      <c r="E776" s="898" t="s">
        <v>2</v>
      </c>
      <c r="F776" s="898">
        <v>205</v>
      </c>
      <c r="G776" s="525"/>
      <c r="H776" s="497"/>
      <c r="I776" s="509"/>
      <c r="J776" s="492"/>
      <c r="K776" s="509"/>
      <c r="L776" s="509"/>
      <c r="M776" s="509"/>
    </row>
    <row r="777" spans="1:13" s="8" customFormat="1" ht="13.5" customHeight="1">
      <c r="A777" s="894" t="s">
        <v>976</v>
      </c>
      <c r="B777" s="895">
        <v>5.13</v>
      </c>
      <c r="C777" s="899" t="s">
        <v>257</v>
      </c>
      <c r="D777" s="897" t="s">
        <v>966</v>
      </c>
      <c r="E777" s="898" t="s">
        <v>3</v>
      </c>
      <c r="F777" s="898">
        <v>3</v>
      </c>
      <c r="G777" s="525"/>
      <c r="H777" s="497"/>
      <c r="I777" s="509"/>
      <c r="J777" s="492"/>
      <c r="K777" s="509"/>
      <c r="L777" s="509"/>
      <c r="M777" s="509"/>
    </row>
    <row r="778" spans="1:13" s="8" customFormat="1" ht="13.5" customHeight="1">
      <c r="A778" s="894" t="s">
        <v>977</v>
      </c>
      <c r="B778" s="895">
        <v>5.14</v>
      </c>
      <c r="C778" s="899" t="s">
        <v>258</v>
      </c>
      <c r="D778" s="897" t="s">
        <v>979</v>
      </c>
      <c r="E778" s="898" t="s">
        <v>2</v>
      </c>
      <c r="F778" s="954">
        <v>2500</v>
      </c>
      <c r="G778" s="525"/>
      <c r="H778" s="497"/>
      <c r="I778" s="509"/>
      <c r="J778" s="492"/>
      <c r="K778" s="509"/>
      <c r="L778" s="509"/>
      <c r="M778" s="509"/>
    </row>
    <row r="779" spans="1:13" s="8" customFormat="1" ht="13.5" customHeight="1">
      <c r="A779" s="565"/>
      <c r="B779" s="603">
        <v>6</v>
      </c>
      <c r="C779" s="552" t="s">
        <v>5</v>
      </c>
      <c r="D779" s="533" t="s">
        <v>284</v>
      </c>
      <c r="E779" s="534" t="s">
        <v>153</v>
      </c>
      <c r="F779" s="534" t="s">
        <v>153</v>
      </c>
      <c r="G779" s="532" t="s">
        <v>153</v>
      </c>
      <c r="H779" s="504" t="s">
        <v>153</v>
      </c>
      <c r="I779" s="136"/>
      <c r="J779" s="492"/>
      <c r="K779" s="509"/>
      <c r="L779" s="136"/>
      <c r="M779" s="136"/>
    </row>
    <row r="780" spans="1:13" s="8" customFormat="1" ht="27" customHeight="1">
      <c r="A780" s="565">
        <f>IF(A779="*","*",MAX(A775:A779)+1)</f>
        <v>1206</v>
      </c>
      <c r="B780" s="571">
        <v>6.1</v>
      </c>
      <c r="C780" s="561" t="s">
        <v>257</v>
      </c>
      <c r="D780" s="527" t="s">
        <v>285</v>
      </c>
      <c r="E780" s="528" t="s">
        <v>2</v>
      </c>
      <c r="F780" s="528">
        <v>125</v>
      </c>
      <c r="G780" s="525"/>
      <c r="H780" s="497"/>
      <c r="I780" s="136"/>
      <c r="J780" s="492"/>
      <c r="K780" s="509"/>
      <c r="L780" s="136"/>
      <c r="M780" s="136"/>
    </row>
    <row r="781" spans="1:13" s="8" customFormat="1" ht="27" customHeight="1">
      <c r="A781" s="565">
        <f t="shared" si="105"/>
        <v>1207</v>
      </c>
      <c r="B781" s="571">
        <v>6.2</v>
      </c>
      <c r="C781" s="561" t="s">
        <v>257</v>
      </c>
      <c r="D781" s="527" t="s">
        <v>286</v>
      </c>
      <c r="E781" s="528" t="s">
        <v>2</v>
      </c>
      <c r="F781" s="528">
        <v>318</v>
      </c>
      <c r="G781" s="525"/>
      <c r="H781" s="497"/>
      <c r="I781" s="136"/>
      <c r="J781" s="492"/>
      <c r="K781" s="509"/>
      <c r="L781" s="136"/>
      <c r="M781" s="136"/>
    </row>
    <row r="782" spans="1:13" s="8" customFormat="1" ht="27" customHeight="1">
      <c r="A782" s="565">
        <f t="shared" ref="A782" si="107">IF(A781="*","*",MAX(A775:A781)+1)</f>
        <v>1208</v>
      </c>
      <c r="B782" s="571">
        <v>6.3</v>
      </c>
      <c r="C782" s="561" t="s">
        <v>257</v>
      </c>
      <c r="D782" s="527" t="s">
        <v>287</v>
      </c>
      <c r="E782" s="528" t="s">
        <v>2</v>
      </c>
      <c r="F782" s="528">
        <v>540</v>
      </c>
      <c r="G782" s="525"/>
      <c r="H782" s="497"/>
      <c r="I782" s="136"/>
      <c r="J782" s="492"/>
      <c r="K782" s="509"/>
      <c r="L782" s="136"/>
      <c r="M782" s="136"/>
    </row>
    <row r="783" spans="1:13" s="8" customFormat="1" ht="27" customHeight="1">
      <c r="A783" s="565">
        <f t="shared" si="105"/>
        <v>1209</v>
      </c>
      <c r="B783" s="571">
        <v>6.4</v>
      </c>
      <c r="C783" s="561" t="s">
        <v>257</v>
      </c>
      <c r="D783" s="527" t="s">
        <v>288</v>
      </c>
      <c r="E783" s="528" t="s">
        <v>2</v>
      </c>
      <c r="F783" s="528">
        <v>418</v>
      </c>
      <c r="G783" s="525"/>
      <c r="H783" s="497"/>
      <c r="I783" s="136"/>
      <c r="J783" s="492"/>
      <c r="K783" s="509"/>
      <c r="L783" s="136"/>
      <c r="M783" s="136"/>
    </row>
    <row r="784" spans="1:13" s="8" customFormat="1" ht="27" customHeight="1">
      <c r="A784" s="565">
        <f t="shared" si="105"/>
        <v>1210</v>
      </c>
      <c r="B784" s="571">
        <v>6.5</v>
      </c>
      <c r="C784" s="561" t="s">
        <v>257</v>
      </c>
      <c r="D784" s="527" t="s">
        <v>289</v>
      </c>
      <c r="E784" s="528" t="s">
        <v>2</v>
      </c>
      <c r="F784" s="528">
        <v>245</v>
      </c>
      <c r="G784" s="525"/>
      <c r="H784" s="497"/>
      <c r="I784" s="136"/>
      <c r="J784" s="492"/>
      <c r="K784" s="509"/>
      <c r="L784" s="136"/>
      <c r="M784" s="136"/>
    </row>
    <row r="785" spans="1:13" s="8" customFormat="1" ht="27" customHeight="1">
      <c r="A785" s="565">
        <f t="shared" si="105"/>
        <v>1211</v>
      </c>
      <c r="B785" s="571">
        <v>6.6</v>
      </c>
      <c r="C785" s="561" t="s">
        <v>258</v>
      </c>
      <c r="D785" s="527" t="s">
        <v>290</v>
      </c>
      <c r="E785" s="528" t="s">
        <v>2</v>
      </c>
      <c r="F785" s="528">
        <v>436</v>
      </c>
      <c r="G785" s="525"/>
      <c r="H785" s="497"/>
      <c r="I785" s="136"/>
      <c r="J785" s="492"/>
      <c r="K785" s="509"/>
      <c r="L785" s="136"/>
      <c r="M785" s="136"/>
    </row>
    <row r="786" spans="1:13" s="8" customFormat="1" ht="13.5" customHeight="1">
      <c r="A786" s="565">
        <f t="shared" si="105"/>
        <v>1212</v>
      </c>
      <c r="B786" s="571">
        <v>6.7</v>
      </c>
      <c r="C786" s="561" t="s">
        <v>257</v>
      </c>
      <c r="D786" s="527" t="s">
        <v>291</v>
      </c>
      <c r="E786" s="528" t="s">
        <v>3</v>
      </c>
      <c r="F786" s="528">
        <v>3</v>
      </c>
      <c r="G786" s="525"/>
      <c r="H786" s="497"/>
      <c r="I786" s="136"/>
      <c r="J786" s="492"/>
      <c r="K786" s="509"/>
      <c r="L786" s="136"/>
      <c r="M786" s="136"/>
    </row>
    <row r="787" spans="1:13" s="8" customFormat="1" ht="13.5" customHeight="1">
      <c r="A787" s="565">
        <f t="shared" si="105"/>
        <v>1213</v>
      </c>
      <c r="B787" s="571">
        <v>6.8</v>
      </c>
      <c r="C787" s="561" t="s">
        <v>257</v>
      </c>
      <c r="D787" s="527" t="s">
        <v>283</v>
      </c>
      <c r="E787" s="528" t="s">
        <v>3</v>
      </c>
      <c r="F787" s="528">
        <v>10</v>
      </c>
      <c r="G787" s="525"/>
      <c r="H787" s="497"/>
      <c r="I787" s="136"/>
      <c r="J787" s="492"/>
      <c r="K787" s="509"/>
      <c r="L787" s="136"/>
      <c r="M787" s="136"/>
    </row>
    <row r="788" spans="1:13" s="8" customFormat="1" ht="27" customHeight="1">
      <c r="A788" s="565">
        <f t="shared" ref="A788" si="108">IF(A787="*","*",MAX(A784:A787)+1)</f>
        <v>1214</v>
      </c>
      <c r="B788" s="571">
        <v>6.9</v>
      </c>
      <c r="C788" s="561" t="s">
        <v>258</v>
      </c>
      <c r="D788" s="527" t="s">
        <v>279</v>
      </c>
      <c r="E788" s="898" t="s">
        <v>2</v>
      </c>
      <c r="F788" s="898">
        <v>496</v>
      </c>
      <c r="G788" s="525"/>
      <c r="H788" s="497"/>
      <c r="I788" s="136"/>
      <c r="J788" s="492"/>
      <c r="K788" s="509"/>
      <c r="L788" s="136"/>
      <c r="M788" s="136"/>
    </row>
    <row r="789" spans="1:13" s="8" customFormat="1" ht="27" customHeight="1">
      <c r="A789" s="565">
        <f t="shared" si="105"/>
        <v>1215</v>
      </c>
      <c r="B789" s="570">
        <v>6.1</v>
      </c>
      <c r="C789" s="561" t="s">
        <v>258</v>
      </c>
      <c r="D789" s="527" t="s">
        <v>259</v>
      </c>
      <c r="E789" s="898" t="s">
        <v>2</v>
      </c>
      <c r="F789" s="898">
        <v>496</v>
      </c>
      <c r="G789" s="525"/>
      <c r="H789" s="497"/>
      <c r="I789" s="136"/>
      <c r="J789" s="492"/>
      <c r="K789" s="509"/>
      <c r="L789" s="136"/>
      <c r="M789" s="136"/>
    </row>
    <row r="790" spans="1:13" s="8" customFormat="1" ht="27" customHeight="1">
      <c r="A790" s="565">
        <f t="shared" si="105"/>
        <v>1216</v>
      </c>
      <c r="B790" s="571">
        <v>6.11</v>
      </c>
      <c r="C790" s="561" t="s">
        <v>258</v>
      </c>
      <c r="D790" s="527" t="s">
        <v>279</v>
      </c>
      <c r="E790" s="898" t="s">
        <v>2</v>
      </c>
      <c r="F790" s="898">
        <v>357</v>
      </c>
      <c r="G790" s="525"/>
      <c r="H790" s="497"/>
      <c r="I790" s="136"/>
      <c r="J790" s="492"/>
      <c r="K790" s="509"/>
      <c r="L790" s="136"/>
      <c r="M790" s="136"/>
    </row>
    <row r="791" spans="1:13" s="8" customFormat="1" ht="27" customHeight="1">
      <c r="A791" s="565">
        <f t="shared" si="105"/>
        <v>1217</v>
      </c>
      <c r="B791" s="570">
        <v>6.12</v>
      </c>
      <c r="C791" s="561" t="s">
        <v>258</v>
      </c>
      <c r="D791" s="527" t="s">
        <v>261</v>
      </c>
      <c r="E791" s="898" t="s">
        <v>3</v>
      </c>
      <c r="F791" s="528">
        <v>4</v>
      </c>
      <c r="G791" s="525"/>
      <c r="H791" s="497"/>
      <c r="I791" s="136"/>
      <c r="J791" s="492"/>
      <c r="K791" s="509"/>
      <c r="L791" s="136"/>
      <c r="M791" s="136"/>
    </row>
    <row r="792" spans="1:13" s="8" customFormat="1" ht="27" customHeight="1">
      <c r="A792" s="565">
        <f t="shared" si="105"/>
        <v>1218</v>
      </c>
      <c r="B792" s="571">
        <v>6.13</v>
      </c>
      <c r="C792" s="561" t="s">
        <v>258</v>
      </c>
      <c r="D792" s="527" t="s">
        <v>262</v>
      </c>
      <c r="E792" s="898" t="s">
        <v>3</v>
      </c>
      <c r="F792" s="528">
        <v>360</v>
      </c>
      <c r="G792" s="525"/>
      <c r="H792" s="497"/>
      <c r="I792" s="136"/>
      <c r="J792" s="492"/>
      <c r="K792" s="509"/>
      <c r="L792" s="136"/>
      <c r="M792" s="136"/>
    </row>
    <row r="793" spans="1:13" s="8" customFormat="1" ht="27" customHeight="1">
      <c r="A793" s="565">
        <f t="shared" si="105"/>
        <v>1219</v>
      </c>
      <c r="B793" s="570">
        <v>6.14</v>
      </c>
      <c r="C793" s="561" t="s">
        <v>258</v>
      </c>
      <c r="D793" s="527" t="s">
        <v>263</v>
      </c>
      <c r="E793" s="898" t="s">
        <v>3</v>
      </c>
      <c r="F793" s="528">
        <v>3</v>
      </c>
      <c r="G793" s="525"/>
      <c r="H793" s="497"/>
      <c r="I793" s="136"/>
      <c r="J793" s="492"/>
      <c r="K793" s="509"/>
      <c r="L793" s="136"/>
      <c r="M793" s="136"/>
    </row>
    <row r="794" spans="1:13" s="8" customFormat="1" ht="27" customHeight="1">
      <c r="A794" s="565">
        <f t="shared" ref="A794" si="109">IF(A793="*","*",MAX(A790:A793)+1)</f>
        <v>1220</v>
      </c>
      <c r="B794" s="571">
        <v>6.15</v>
      </c>
      <c r="C794" s="561" t="s">
        <v>258</v>
      </c>
      <c r="D794" s="527" t="s">
        <v>264</v>
      </c>
      <c r="E794" s="898" t="s">
        <v>3</v>
      </c>
      <c r="F794" s="528">
        <v>351</v>
      </c>
      <c r="G794" s="525"/>
      <c r="H794" s="497"/>
      <c r="I794" s="136"/>
      <c r="J794" s="492"/>
      <c r="K794" s="509"/>
      <c r="L794" s="136"/>
      <c r="M794" s="136"/>
    </row>
    <row r="795" spans="1:13" s="8" customFormat="1" ht="27" customHeight="1">
      <c r="A795" s="565">
        <f t="shared" si="105"/>
        <v>1221</v>
      </c>
      <c r="B795" s="570">
        <v>6.16</v>
      </c>
      <c r="C795" s="561" t="s">
        <v>258</v>
      </c>
      <c r="D795" s="527" t="s">
        <v>265</v>
      </c>
      <c r="E795" s="898" t="s">
        <v>3</v>
      </c>
      <c r="F795" s="528">
        <v>3</v>
      </c>
      <c r="G795" s="525"/>
      <c r="H795" s="497"/>
      <c r="I795" s="136"/>
      <c r="J795" s="492"/>
      <c r="K795" s="509"/>
      <c r="L795" s="136"/>
      <c r="M795" s="136"/>
    </row>
    <row r="796" spans="1:13" s="8" customFormat="1" ht="27" customHeight="1">
      <c r="A796" s="565">
        <f t="shared" si="105"/>
        <v>1222</v>
      </c>
      <c r="B796" s="571">
        <v>6.17</v>
      </c>
      <c r="C796" s="561" t="s">
        <v>258</v>
      </c>
      <c r="D796" s="527" t="s">
        <v>266</v>
      </c>
      <c r="E796" s="898" t="s">
        <v>3</v>
      </c>
      <c r="F796" s="528">
        <v>351</v>
      </c>
      <c r="G796" s="525"/>
      <c r="H796" s="497"/>
      <c r="I796" s="136"/>
      <c r="J796" s="492"/>
      <c r="K796" s="509"/>
      <c r="L796" s="136"/>
      <c r="M796" s="136"/>
    </row>
    <row r="797" spans="1:13" s="8" customFormat="1" ht="27" customHeight="1">
      <c r="A797" s="565">
        <f t="shared" si="105"/>
        <v>1223</v>
      </c>
      <c r="B797" s="570">
        <v>6.1800000000000104</v>
      </c>
      <c r="C797" s="561" t="s">
        <v>258</v>
      </c>
      <c r="D797" s="527" t="s">
        <v>267</v>
      </c>
      <c r="E797" s="898" t="s">
        <v>3</v>
      </c>
      <c r="F797" s="528">
        <v>3</v>
      </c>
      <c r="G797" s="525"/>
      <c r="H797" s="497"/>
      <c r="I797" s="136"/>
      <c r="J797" s="492"/>
      <c r="K797" s="509"/>
      <c r="L797" s="136"/>
      <c r="M797" s="136"/>
    </row>
    <row r="798" spans="1:13" s="8" customFormat="1" ht="27" customHeight="1">
      <c r="A798" s="565">
        <f t="shared" si="105"/>
        <v>1224</v>
      </c>
      <c r="B798" s="571">
        <v>6.1900000000000102</v>
      </c>
      <c r="C798" s="561" t="s">
        <v>258</v>
      </c>
      <c r="D798" s="527" t="s">
        <v>268</v>
      </c>
      <c r="E798" s="898" t="s">
        <v>3</v>
      </c>
      <c r="F798" s="528">
        <v>351</v>
      </c>
      <c r="G798" s="525"/>
      <c r="H798" s="497"/>
      <c r="I798" s="136"/>
      <c r="J798" s="492"/>
      <c r="K798" s="509"/>
      <c r="L798" s="136"/>
      <c r="M798" s="136"/>
    </row>
    <row r="799" spans="1:13" s="8" customFormat="1" ht="27" customHeight="1">
      <c r="A799" s="565">
        <f t="shared" si="105"/>
        <v>1225</v>
      </c>
      <c r="B799" s="570">
        <v>6.2000000000000099</v>
      </c>
      <c r="C799" s="561" t="s">
        <v>257</v>
      </c>
      <c r="D799" s="527" t="s">
        <v>292</v>
      </c>
      <c r="E799" s="528" t="s">
        <v>3</v>
      </c>
      <c r="F799" s="528">
        <v>23</v>
      </c>
      <c r="G799" s="525"/>
      <c r="H799" s="497"/>
      <c r="I799" s="136"/>
      <c r="J799" s="492"/>
      <c r="K799" s="509"/>
      <c r="L799" s="136"/>
      <c r="M799" s="136"/>
    </row>
    <row r="800" spans="1:13" s="8" customFormat="1" ht="27" customHeight="1">
      <c r="A800" s="565">
        <f t="shared" ref="A800" si="110">IF(A799="*","*",MAX(A796:A799)+1)</f>
        <v>1226</v>
      </c>
      <c r="B800" s="571">
        <v>6.2100000000000097</v>
      </c>
      <c r="C800" s="561" t="s">
        <v>293</v>
      </c>
      <c r="D800" s="527" t="s">
        <v>294</v>
      </c>
      <c r="E800" s="528" t="s">
        <v>2</v>
      </c>
      <c r="F800" s="528">
        <v>311</v>
      </c>
      <c r="G800" s="525"/>
      <c r="H800" s="497"/>
      <c r="I800" s="136"/>
      <c r="J800" s="492"/>
      <c r="K800" s="509"/>
      <c r="L800" s="136"/>
      <c r="M800" s="136"/>
    </row>
    <row r="801" spans="1:13" s="8" customFormat="1" ht="27" customHeight="1">
      <c r="A801" s="565">
        <f t="shared" si="105"/>
        <v>1227</v>
      </c>
      <c r="B801" s="570">
        <v>6.2200000000000104</v>
      </c>
      <c r="C801" s="561" t="s">
        <v>293</v>
      </c>
      <c r="D801" s="527" t="s">
        <v>294</v>
      </c>
      <c r="E801" s="528" t="s">
        <v>2</v>
      </c>
      <c r="F801" s="528">
        <v>380</v>
      </c>
      <c r="G801" s="525"/>
      <c r="H801" s="497"/>
      <c r="I801" s="136"/>
      <c r="J801" s="492"/>
      <c r="K801" s="509"/>
      <c r="L801" s="136"/>
      <c r="M801" s="136"/>
    </row>
    <row r="802" spans="1:13" s="8" customFormat="1" ht="27" customHeight="1">
      <c r="A802" s="565">
        <f t="shared" si="105"/>
        <v>1228</v>
      </c>
      <c r="B802" s="571">
        <v>6.2300000000000102</v>
      </c>
      <c r="C802" s="561" t="s">
        <v>293</v>
      </c>
      <c r="D802" s="527" t="s">
        <v>295</v>
      </c>
      <c r="E802" s="898" t="s">
        <v>3</v>
      </c>
      <c r="F802" s="528">
        <v>2</v>
      </c>
      <c r="G802" s="525"/>
      <c r="H802" s="497"/>
      <c r="I802" s="136"/>
      <c r="J802" s="492"/>
      <c r="K802" s="509"/>
      <c r="L802" s="136"/>
      <c r="M802" s="136"/>
    </row>
    <row r="803" spans="1:13" s="8" customFormat="1" ht="27" customHeight="1">
      <c r="A803" s="565">
        <f t="shared" si="105"/>
        <v>1229</v>
      </c>
      <c r="B803" s="570">
        <v>6.24000000000001</v>
      </c>
      <c r="C803" s="561" t="s">
        <v>293</v>
      </c>
      <c r="D803" s="527" t="s">
        <v>296</v>
      </c>
      <c r="E803" s="898" t="s">
        <v>3</v>
      </c>
      <c r="F803" s="528">
        <v>1</v>
      </c>
      <c r="G803" s="525"/>
      <c r="H803" s="497"/>
      <c r="I803" s="136"/>
      <c r="J803" s="492"/>
      <c r="K803" s="509"/>
      <c r="L803" s="136"/>
      <c r="M803" s="136"/>
    </row>
    <row r="804" spans="1:13" s="8" customFormat="1" ht="27" customHeight="1">
      <c r="A804" s="565">
        <f t="shared" si="105"/>
        <v>1230</v>
      </c>
      <c r="B804" s="571">
        <v>6.2500000000000098</v>
      </c>
      <c r="C804" s="561" t="s">
        <v>293</v>
      </c>
      <c r="D804" s="527" t="s">
        <v>297</v>
      </c>
      <c r="E804" s="898" t="s">
        <v>3</v>
      </c>
      <c r="F804" s="528">
        <v>1</v>
      </c>
      <c r="G804" s="525"/>
      <c r="H804" s="497"/>
      <c r="I804" s="136"/>
      <c r="J804" s="492"/>
      <c r="K804" s="509"/>
      <c r="L804" s="136"/>
      <c r="M804" s="136"/>
    </row>
    <row r="805" spans="1:13" s="8" customFormat="1" ht="27" customHeight="1">
      <c r="A805" s="565">
        <f t="shared" si="105"/>
        <v>1231</v>
      </c>
      <c r="B805" s="570">
        <v>6.2600000000000096</v>
      </c>
      <c r="C805" s="561" t="s">
        <v>293</v>
      </c>
      <c r="D805" s="527" t="s">
        <v>298</v>
      </c>
      <c r="E805" s="898" t="s">
        <v>3</v>
      </c>
      <c r="F805" s="528">
        <v>1</v>
      </c>
      <c r="G805" s="525"/>
      <c r="H805" s="497"/>
      <c r="I805" s="136"/>
      <c r="J805" s="492"/>
      <c r="K805" s="509"/>
      <c r="L805" s="136"/>
      <c r="M805" s="136"/>
    </row>
    <row r="806" spans="1:13" s="8" customFormat="1" ht="27" customHeight="1">
      <c r="A806" s="565">
        <f t="shared" ref="A806" si="111">IF(A805="*","*",MAX(A802:A805)+1)</f>
        <v>1232</v>
      </c>
      <c r="B806" s="571">
        <v>6.2700000000000102</v>
      </c>
      <c r="C806" s="561" t="s">
        <v>293</v>
      </c>
      <c r="D806" s="527" t="s">
        <v>299</v>
      </c>
      <c r="E806" s="898" t="s">
        <v>3</v>
      </c>
      <c r="F806" s="528">
        <v>2</v>
      </c>
      <c r="G806" s="525"/>
      <c r="H806" s="497"/>
      <c r="I806" s="136"/>
      <c r="J806" s="492"/>
      <c r="K806" s="509"/>
      <c r="L806" s="136"/>
      <c r="M806" s="136"/>
    </row>
    <row r="807" spans="1:13" s="8" customFormat="1" ht="27" customHeight="1">
      <c r="A807" s="565">
        <f t="shared" si="105"/>
        <v>1233</v>
      </c>
      <c r="B807" s="570">
        <v>6.28000000000001</v>
      </c>
      <c r="C807" s="561" t="s">
        <v>293</v>
      </c>
      <c r="D807" s="527" t="s">
        <v>300</v>
      </c>
      <c r="E807" s="898" t="s">
        <v>3</v>
      </c>
      <c r="F807" s="528">
        <v>1</v>
      </c>
      <c r="G807" s="525"/>
      <c r="H807" s="497"/>
      <c r="I807" s="136"/>
      <c r="J807" s="492"/>
      <c r="K807" s="509"/>
      <c r="L807" s="136"/>
      <c r="M807" s="136"/>
    </row>
    <row r="808" spans="1:13" s="8" customFormat="1" ht="27" customHeight="1">
      <c r="A808" s="894" t="s">
        <v>980</v>
      </c>
      <c r="B808" s="900">
        <v>6.29</v>
      </c>
      <c r="C808" s="899" t="s">
        <v>293</v>
      </c>
      <c r="D808" s="897" t="s">
        <v>991</v>
      </c>
      <c r="E808" s="898" t="s">
        <v>2</v>
      </c>
      <c r="F808" s="898">
        <v>433</v>
      </c>
      <c r="G808" s="525"/>
      <c r="H808" s="497"/>
      <c r="I808" s="509"/>
      <c r="J808" s="492"/>
      <c r="K808" s="509"/>
      <c r="L808" s="509"/>
      <c r="M808" s="509"/>
    </row>
    <row r="809" spans="1:13" s="8" customFormat="1" ht="27" customHeight="1">
      <c r="A809" s="894" t="s">
        <v>981</v>
      </c>
      <c r="B809" s="900">
        <v>6.3</v>
      </c>
      <c r="C809" s="899" t="s">
        <v>293</v>
      </c>
      <c r="D809" s="897" t="s">
        <v>992</v>
      </c>
      <c r="E809" s="898" t="s">
        <v>2</v>
      </c>
      <c r="F809" s="898">
        <v>124</v>
      </c>
      <c r="G809" s="525"/>
      <c r="H809" s="497"/>
      <c r="I809" s="509"/>
      <c r="J809" s="492"/>
      <c r="K809" s="509"/>
      <c r="L809" s="509"/>
      <c r="M809" s="509"/>
    </row>
    <row r="810" spans="1:13" s="8" customFormat="1" ht="27" customHeight="1">
      <c r="A810" s="894" t="s">
        <v>982</v>
      </c>
      <c r="B810" s="900">
        <v>6.31</v>
      </c>
      <c r="C810" s="899" t="s">
        <v>293</v>
      </c>
      <c r="D810" s="897" t="s">
        <v>993</v>
      </c>
      <c r="E810" s="898" t="s">
        <v>2</v>
      </c>
      <c r="F810" s="898">
        <v>345</v>
      </c>
      <c r="G810" s="525"/>
      <c r="H810" s="497"/>
      <c r="I810" s="509"/>
      <c r="J810" s="492"/>
      <c r="K810" s="509"/>
      <c r="L810" s="509"/>
      <c r="M810" s="509"/>
    </row>
    <row r="811" spans="1:13" s="8" customFormat="1" ht="27" customHeight="1">
      <c r="A811" s="894" t="s">
        <v>983</v>
      </c>
      <c r="B811" s="900">
        <v>6.32</v>
      </c>
      <c r="C811" s="899" t="s">
        <v>293</v>
      </c>
      <c r="D811" s="897" t="s">
        <v>978</v>
      </c>
      <c r="E811" s="898" t="s">
        <v>2</v>
      </c>
      <c r="F811" s="898">
        <v>659</v>
      </c>
      <c r="G811" s="525"/>
      <c r="H811" s="497"/>
      <c r="I811" s="509"/>
      <c r="J811" s="492"/>
      <c r="K811" s="509"/>
      <c r="L811" s="509"/>
      <c r="M811" s="509"/>
    </row>
    <row r="812" spans="1:13" s="8" customFormat="1" ht="27" customHeight="1">
      <c r="A812" s="894" t="s">
        <v>984</v>
      </c>
      <c r="B812" s="900">
        <v>6.33</v>
      </c>
      <c r="C812" s="899" t="s">
        <v>258</v>
      </c>
      <c r="D812" s="897" t="s">
        <v>994</v>
      </c>
      <c r="E812" s="898" t="s">
        <v>2</v>
      </c>
      <c r="F812" s="898">
        <v>401</v>
      </c>
      <c r="G812" s="525"/>
      <c r="H812" s="497"/>
      <c r="I812" s="509"/>
      <c r="J812" s="492"/>
      <c r="K812" s="509"/>
      <c r="L812" s="509"/>
      <c r="M812" s="509"/>
    </row>
    <row r="813" spans="1:13" s="8" customFormat="1" ht="27" customHeight="1">
      <c r="A813" s="894" t="s">
        <v>985</v>
      </c>
      <c r="B813" s="900">
        <v>6.34</v>
      </c>
      <c r="C813" s="899" t="s">
        <v>257</v>
      </c>
      <c r="D813" s="897" t="s">
        <v>966</v>
      </c>
      <c r="E813" s="898" t="s">
        <v>3</v>
      </c>
      <c r="F813" s="898">
        <v>22</v>
      </c>
      <c r="G813" s="525"/>
      <c r="H813" s="497"/>
      <c r="I813" s="509"/>
      <c r="J813" s="492"/>
      <c r="K813" s="509"/>
      <c r="L813" s="509"/>
      <c r="M813" s="509"/>
    </row>
    <row r="814" spans="1:13" s="8" customFormat="1" ht="27" customHeight="1">
      <c r="A814" s="894" t="s">
        <v>986</v>
      </c>
      <c r="B814" s="900">
        <v>6.35</v>
      </c>
      <c r="C814" s="899" t="s">
        <v>258</v>
      </c>
      <c r="D814" s="897" t="s">
        <v>995</v>
      </c>
      <c r="E814" s="898" t="s">
        <v>2</v>
      </c>
      <c r="F814" s="898">
        <v>341</v>
      </c>
      <c r="G814" s="525"/>
      <c r="H814" s="497"/>
      <c r="I814" s="509"/>
      <c r="J814" s="492"/>
      <c r="K814" s="509"/>
      <c r="L814" s="509"/>
      <c r="M814" s="509"/>
    </row>
    <row r="815" spans="1:13" s="8" customFormat="1" ht="27" customHeight="1">
      <c r="A815" s="894" t="s">
        <v>987</v>
      </c>
      <c r="B815" s="900">
        <v>6.36</v>
      </c>
      <c r="C815" s="899" t="s">
        <v>258</v>
      </c>
      <c r="D815" s="897" t="s">
        <v>996</v>
      </c>
      <c r="E815" s="898" t="s">
        <v>2</v>
      </c>
      <c r="F815" s="898">
        <v>341</v>
      </c>
      <c r="G815" s="525"/>
      <c r="H815" s="497"/>
      <c r="I815" s="509"/>
      <c r="J815" s="492"/>
      <c r="K815" s="509"/>
      <c r="L815" s="509"/>
      <c r="M815" s="509"/>
    </row>
    <row r="816" spans="1:13" s="8" customFormat="1" ht="27" customHeight="1">
      <c r="A816" s="894" t="s">
        <v>988</v>
      </c>
      <c r="B816" s="900">
        <v>6.37</v>
      </c>
      <c r="C816" s="899" t="s">
        <v>293</v>
      </c>
      <c r="D816" s="897" t="s">
        <v>997</v>
      </c>
      <c r="E816" s="898" t="s">
        <v>2</v>
      </c>
      <c r="F816" s="898">
        <v>124</v>
      </c>
      <c r="G816" s="525"/>
      <c r="H816" s="497"/>
      <c r="I816" s="509"/>
      <c r="J816" s="492"/>
      <c r="K816" s="509"/>
      <c r="L816" s="509"/>
      <c r="M816" s="509"/>
    </row>
    <row r="817" spans="1:13" s="8" customFormat="1" ht="27" customHeight="1">
      <c r="A817" s="894" t="s">
        <v>989</v>
      </c>
      <c r="B817" s="900">
        <v>6.38</v>
      </c>
      <c r="C817" s="899" t="s">
        <v>293</v>
      </c>
      <c r="D817" s="897" t="s">
        <v>998</v>
      </c>
      <c r="E817" s="898" t="s">
        <v>2</v>
      </c>
      <c r="F817" s="898">
        <v>207</v>
      </c>
      <c r="G817" s="525"/>
      <c r="H817" s="497"/>
      <c r="I817" s="509"/>
      <c r="J817" s="492"/>
      <c r="K817" s="509"/>
      <c r="L817" s="509"/>
      <c r="M817" s="509"/>
    </row>
    <row r="818" spans="1:13" s="8" customFormat="1" ht="27" customHeight="1">
      <c r="A818" s="894" t="s">
        <v>990</v>
      </c>
      <c r="B818" s="900">
        <v>6.39</v>
      </c>
      <c r="C818" s="899" t="s">
        <v>293</v>
      </c>
      <c r="D818" s="897" t="s">
        <v>999</v>
      </c>
      <c r="E818" s="898" t="s">
        <v>2</v>
      </c>
      <c r="F818" s="898">
        <v>1243</v>
      </c>
      <c r="G818" s="525"/>
      <c r="H818" s="497"/>
      <c r="I818" s="509"/>
      <c r="J818" s="492"/>
      <c r="K818" s="509"/>
      <c r="L818" s="509"/>
      <c r="M818" s="509"/>
    </row>
    <row r="819" spans="1:13" s="8" customFormat="1" ht="27" customHeight="1">
      <c r="A819" s="894" t="s">
        <v>1001</v>
      </c>
      <c r="B819" s="900">
        <v>6.4</v>
      </c>
      <c r="C819" s="899" t="s">
        <v>293</v>
      </c>
      <c r="D819" s="897" t="s">
        <v>1000</v>
      </c>
      <c r="E819" s="898" t="s">
        <v>2</v>
      </c>
      <c r="F819" s="898">
        <v>67</v>
      </c>
      <c r="G819" s="525"/>
      <c r="H819" s="497"/>
      <c r="I819" s="509"/>
      <c r="J819" s="492"/>
      <c r="K819" s="509"/>
      <c r="L819" s="509"/>
      <c r="M819" s="509"/>
    </row>
    <row r="820" spans="1:13" s="8" customFormat="1" ht="13.5" customHeight="1">
      <c r="A820" s="565" t="s">
        <v>5</v>
      </c>
      <c r="B820" s="560">
        <v>7</v>
      </c>
      <c r="C820" s="552" t="s">
        <v>5</v>
      </c>
      <c r="D820" s="533" t="s">
        <v>301</v>
      </c>
      <c r="E820" s="534" t="s">
        <v>153</v>
      </c>
      <c r="F820" s="534" t="s">
        <v>153</v>
      </c>
      <c r="G820" s="532" t="s">
        <v>153</v>
      </c>
      <c r="H820" s="504" t="s">
        <v>153</v>
      </c>
      <c r="I820" s="136"/>
      <c r="J820" s="492"/>
      <c r="K820" s="509"/>
      <c r="L820" s="136"/>
      <c r="M820" s="136"/>
    </row>
    <row r="821" spans="1:13" s="8" customFormat="1" ht="27" customHeight="1">
      <c r="A821" s="565">
        <f>IF(A820="*","*",MAX(A807:A820)+1)</f>
        <v>1234</v>
      </c>
      <c r="B821" s="571">
        <v>7.1</v>
      </c>
      <c r="C821" s="561" t="s">
        <v>258</v>
      </c>
      <c r="D821" s="527" t="s">
        <v>302</v>
      </c>
      <c r="E821" s="528" t="s">
        <v>6</v>
      </c>
      <c r="F821" s="528">
        <v>0.182</v>
      </c>
      <c r="G821" s="525"/>
      <c r="H821" s="497"/>
      <c r="I821" s="136"/>
      <c r="J821" s="492"/>
      <c r="K821" s="509"/>
      <c r="L821" s="136"/>
      <c r="M821" s="136"/>
    </row>
    <row r="822" spans="1:13" s="8" customFormat="1" ht="27" customHeight="1">
      <c r="A822" s="565">
        <f t="shared" si="105"/>
        <v>1235</v>
      </c>
      <c r="B822" s="571">
        <v>7.2</v>
      </c>
      <c r="C822" s="561" t="s">
        <v>257</v>
      </c>
      <c r="D822" s="527" t="s">
        <v>277</v>
      </c>
      <c r="E822" s="528" t="s">
        <v>2</v>
      </c>
      <c r="F822" s="528">
        <v>14</v>
      </c>
      <c r="G822" s="525"/>
      <c r="H822" s="497"/>
      <c r="I822" s="136"/>
      <c r="J822" s="492"/>
      <c r="K822" s="509"/>
      <c r="L822" s="136"/>
      <c r="M822" s="136"/>
    </row>
    <row r="823" spans="1:13" s="8" customFormat="1" ht="13.5" customHeight="1">
      <c r="A823" s="565">
        <f t="shared" si="105"/>
        <v>1236</v>
      </c>
      <c r="B823" s="571">
        <v>7.3</v>
      </c>
      <c r="C823" s="561" t="s">
        <v>257</v>
      </c>
      <c r="D823" s="527" t="s">
        <v>278</v>
      </c>
      <c r="E823" s="528" t="s">
        <v>2</v>
      </c>
      <c r="F823" s="528">
        <v>41</v>
      </c>
      <c r="G823" s="525"/>
      <c r="H823" s="497"/>
      <c r="I823" s="136"/>
      <c r="J823" s="492"/>
      <c r="K823" s="509"/>
      <c r="L823" s="136"/>
      <c r="M823" s="136"/>
    </row>
    <row r="824" spans="1:13" s="8" customFormat="1" ht="13.5" customHeight="1">
      <c r="A824" s="565">
        <f t="shared" ref="A824" si="112">IF(A823="*","*",MAX(A820:A823)+1)</f>
        <v>1237</v>
      </c>
      <c r="B824" s="571">
        <v>7.4</v>
      </c>
      <c r="C824" s="561" t="s">
        <v>257</v>
      </c>
      <c r="D824" s="527" t="s">
        <v>303</v>
      </c>
      <c r="E824" s="528" t="s">
        <v>3</v>
      </c>
      <c r="F824" s="528">
        <v>2</v>
      </c>
      <c r="G824" s="525"/>
      <c r="H824" s="497"/>
      <c r="I824" s="136"/>
      <c r="J824" s="492"/>
      <c r="K824" s="509"/>
      <c r="L824" s="136"/>
      <c r="M824" s="136"/>
    </row>
    <row r="825" spans="1:13" s="8" customFormat="1" ht="13.5" customHeight="1">
      <c r="A825" s="565">
        <f t="shared" si="105"/>
        <v>1238</v>
      </c>
      <c r="B825" s="571">
        <v>7.5</v>
      </c>
      <c r="C825" s="561" t="s">
        <v>257</v>
      </c>
      <c r="D825" s="527" t="s">
        <v>304</v>
      </c>
      <c r="E825" s="528" t="s">
        <v>3</v>
      </c>
      <c r="F825" s="528">
        <v>1</v>
      </c>
      <c r="G825" s="525"/>
      <c r="H825" s="497"/>
      <c r="I825" s="136"/>
      <c r="J825" s="492"/>
      <c r="K825" s="509"/>
      <c r="L825" s="136"/>
      <c r="M825" s="136"/>
    </row>
    <row r="826" spans="1:13" s="8" customFormat="1" ht="27" customHeight="1">
      <c r="A826" s="565">
        <f t="shared" si="105"/>
        <v>1239</v>
      </c>
      <c r="B826" s="571">
        <v>7.6</v>
      </c>
      <c r="C826" s="561" t="s">
        <v>258</v>
      </c>
      <c r="D826" s="527" t="s">
        <v>282</v>
      </c>
      <c r="E826" s="898" t="s">
        <v>2</v>
      </c>
      <c r="F826" s="952">
        <v>3738</v>
      </c>
      <c r="G826" s="525"/>
      <c r="H826" s="497"/>
      <c r="I826" s="136"/>
      <c r="J826" s="492"/>
      <c r="K826" s="509"/>
      <c r="L826" s="136"/>
      <c r="M826" s="136"/>
    </row>
    <row r="827" spans="1:13" s="8" customFormat="1" ht="27" customHeight="1">
      <c r="A827" s="565">
        <f t="shared" si="105"/>
        <v>1240</v>
      </c>
      <c r="B827" s="571">
        <v>7.7</v>
      </c>
      <c r="C827" s="561" t="s">
        <v>258</v>
      </c>
      <c r="D827" s="527" t="s">
        <v>261</v>
      </c>
      <c r="E827" s="898" t="s">
        <v>3</v>
      </c>
      <c r="F827" s="528">
        <v>2</v>
      </c>
      <c r="G827" s="525"/>
      <c r="H827" s="497"/>
      <c r="I827" s="136"/>
      <c r="J827" s="492"/>
      <c r="K827" s="509"/>
      <c r="L827" s="136"/>
      <c r="M827" s="136"/>
    </row>
    <row r="828" spans="1:13" s="8" customFormat="1" ht="27" customHeight="1">
      <c r="A828" s="565">
        <f t="shared" si="105"/>
        <v>1241</v>
      </c>
      <c r="B828" s="571">
        <v>7.8</v>
      </c>
      <c r="C828" s="561" t="s">
        <v>258</v>
      </c>
      <c r="D828" s="527" t="s">
        <v>262</v>
      </c>
      <c r="E828" s="898" t="s">
        <v>3</v>
      </c>
      <c r="F828" s="528">
        <v>50</v>
      </c>
      <c r="G828" s="525"/>
      <c r="H828" s="497"/>
      <c r="I828" s="136"/>
      <c r="J828" s="492"/>
      <c r="K828" s="509"/>
      <c r="L828" s="136"/>
      <c r="M828" s="136"/>
    </row>
    <row r="829" spans="1:13" s="8" customFormat="1" ht="27" customHeight="1">
      <c r="A829" s="565">
        <f t="shared" si="105"/>
        <v>1242</v>
      </c>
      <c r="B829" s="571">
        <v>7.9</v>
      </c>
      <c r="C829" s="561" t="s">
        <v>258</v>
      </c>
      <c r="D829" s="527" t="s">
        <v>263</v>
      </c>
      <c r="E829" s="898" t="s">
        <v>3</v>
      </c>
      <c r="F829" s="528">
        <v>1</v>
      </c>
      <c r="G829" s="525"/>
      <c r="H829" s="497"/>
      <c r="I829" s="136"/>
      <c r="J829" s="492"/>
      <c r="K829" s="509"/>
      <c r="L829" s="136"/>
      <c r="M829" s="136"/>
    </row>
    <row r="830" spans="1:13" s="8" customFormat="1" ht="27" customHeight="1">
      <c r="A830" s="565">
        <f t="shared" ref="A830" si="113">IF(A829="*","*",MAX(A826:A829)+1)</f>
        <v>1243</v>
      </c>
      <c r="B830" s="570">
        <v>7.1</v>
      </c>
      <c r="C830" s="561" t="s">
        <v>258</v>
      </c>
      <c r="D830" s="527" t="s">
        <v>264</v>
      </c>
      <c r="E830" s="898" t="s">
        <v>3</v>
      </c>
      <c r="F830" s="528">
        <v>47</v>
      </c>
      <c r="G830" s="525"/>
      <c r="H830" s="497"/>
      <c r="I830" s="136"/>
      <c r="J830" s="492"/>
      <c r="K830" s="509"/>
      <c r="L830" s="136"/>
      <c r="M830" s="136"/>
    </row>
    <row r="831" spans="1:13" s="8" customFormat="1" ht="27" customHeight="1">
      <c r="A831" s="565">
        <f t="shared" si="105"/>
        <v>1244</v>
      </c>
      <c r="B831" s="571">
        <v>7.11</v>
      </c>
      <c r="C831" s="561" t="s">
        <v>258</v>
      </c>
      <c r="D831" s="527" t="s">
        <v>265</v>
      </c>
      <c r="E831" s="898" t="s">
        <v>3</v>
      </c>
      <c r="F831" s="528">
        <v>1</v>
      </c>
      <c r="G831" s="525"/>
      <c r="H831" s="497"/>
      <c r="I831" s="136"/>
      <c r="J831" s="492"/>
      <c r="K831" s="509"/>
      <c r="L831" s="136"/>
      <c r="M831" s="136"/>
    </row>
    <row r="832" spans="1:13" s="8" customFormat="1" ht="27" customHeight="1">
      <c r="A832" s="565">
        <f t="shared" si="105"/>
        <v>1245</v>
      </c>
      <c r="B832" s="570">
        <v>7.12</v>
      </c>
      <c r="C832" s="561" t="s">
        <v>258</v>
      </c>
      <c r="D832" s="527" t="s">
        <v>266</v>
      </c>
      <c r="E832" s="898" t="s">
        <v>3</v>
      </c>
      <c r="F832" s="528">
        <v>47</v>
      </c>
      <c r="G832" s="525"/>
      <c r="H832" s="497"/>
      <c r="I832" s="136"/>
      <c r="J832" s="492"/>
      <c r="K832" s="509"/>
      <c r="L832" s="136"/>
      <c r="M832" s="136"/>
    </row>
    <row r="833" spans="1:13" s="8" customFormat="1" ht="27" customHeight="1">
      <c r="A833" s="565">
        <f t="shared" si="105"/>
        <v>1246</v>
      </c>
      <c r="B833" s="571">
        <v>7.13</v>
      </c>
      <c r="C833" s="561" t="s">
        <v>258</v>
      </c>
      <c r="D833" s="527" t="s">
        <v>267</v>
      </c>
      <c r="E833" s="898" t="s">
        <v>3</v>
      </c>
      <c r="F833" s="528">
        <v>1</v>
      </c>
      <c r="G833" s="525"/>
      <c r="H833" s="497"/>
      <c r="I833" s="136"/>
      <c r="J833" s="492"/>
      <c r="K833" s="509"/>
      <c r="L833" s="136"/>
      <c r="M833" s="136"/>
    </row>
    <row r="834" spans="1:13" s="8" customFormat="1" ht="27" customHeight="1">
      <c r="A834" s="565">
        <f t="shared" si="105"/>
        <v>1247</v>
      </c>
      <c r="B834" s="570">
        <v>7.14</v>
      </c>
      <c r="C834" s="562" t="s">
        <v>258</v>
      </c>
      <c r="D834" s="523" t="s">
        <v>268</v>
      </c>
      <c r="E834" s="898" t="s">
        <v>3</v>
      </c>
      <c r="F834" s="522">
        <v>47</v>
      </c>
      <c r="G834" s="901"/>
      <c r="H834" s="497"/>
      <c r="I834" s="136"/>
      <c r="J834" s="492"/>
      <c r="K834" s="509"/>
      <c r="L834" s="136"/>
      <c r="M834" s="136"/>
    </row>
    <row r="835" spans="1:13" s="8" customFormat="1" ht="27" customHeight="1">
      <c r="A835" s="894" t="s">
        <v>1002</v>
      </c>
      <c r="B835" s="902">
        <v>7.15</v>
      </c>
      <c r="C835" s="899" t="s">
        <v>258</v>
      </c>
      <c r="D835" s="897" t="s">
        <v>1006</v>
      </c>
      <c r="E835" s="898" t="s">
        <v>2</v>
      </c>
      <c r="F835" s="898">
        <v>186</v>
      </c>
      <c r="G835" s="901"/>
      <c r="H835" s="497"/>
      <c r="I835" s="509"/>
      <c r="J835" s="492"/>
      <c r="K835" s="509"/>
      <c r="L835" s="509"/>
      <c r="M835" s="509"/>
    </row>
    <row r="836" spans="1:13" s="8" customFormat="1" ht="27" customHeight="1">
      <c r="A836" s="894" t="s">
        <v>1003</v>
      </c>
      <c r="B836" s="902">
        <v>7.16</v>
      </c>
      <c r="C836" s="899" t="s">
        <v>257</v>
      </c>
      <c r="D836" s="897" t="s">
        <v>966</v>
      </c>
      <c r="E836" s="898" t="s">
        <v>3</v>
      </c>
      <c r="F836" s="898">
        <v>2</v>
      </c>
      <c r="G836" s="525"/>
      <c r="H836" s="497"/>
      <c r="I836" s="509"/>
      <c r="J836" s="492"/>
      <c r="K836" s="509"/>
      <c r="L836" s="509"/>
      <c r="M836" s="509"/>
    </row>
    <row r="837" spans="1:13" s="8" customFormat="1" ht="27" customHeight="1">
      <c r="A837" s="894" t="s">
        <v>1004</v>
      </c>
      <c r="B837" s="902">
        <v>7.17</v>
      </c>
      <c r="C837" s="899" t="s">
        <v>258</v>
      </c>
      <c r="D837" s="897" t="s">
        <v>970</v>
      </c>
      <c r="E837" s="898" t="s">
        <v>2</v>
      </c>
      <c r="F837" s="954">
        <v>3738</v>
      </c>
      <c r="G837" s="901"/>
      <c r="H837" s="497"/>
      <c r="I837" s="509"/>
      <c r="J837" s="492"/>
      <c r="K837" s="509"/>
      <c r="L837" s="509"/>
      <c r="M837" s="509"/>
    </row>
    <row r="838" spans="1:13" s="8" customFormat="1" ht="27" customHeight="1">
      <c r="A838" s="894" t="s">
        <v>1005</v>
      </c>
      <c r="B838" s="902">
        <v>7.18</v>
      </c>
      <c r="C838" s="899" t="s">
        <v>258</v>
      </c>
      <c r="D838" s="897" t="s">
        <v>1007</v>
      </c>
      <c r="E838" s="898" t="s">
        <v>2</v>
      </c>
      <c r="F838" s="954">
        <v>2385</v>
      </c>
      <c r="G838" s="521"/>
      <c r="H838" s="497"/>
      <c r="I838" s="509"/>
      <c r="J838" s="492"/>
      <c r="K838" s="509"/>
      <c r="L838" s="509"/>
      <c r="M838" s="509"/>
    </row>
    <row r="839" spans="1:13" s="8" customFormat="1" ht="13.5" customHeight="1">
      <c r="A839" s="565"/>
      <c r="B839" s="559">
        <v>8</v>
      </c>
      <c r="C839" s="552" t="s">
        <v>5</v>
      </c>
      <c r="D839" s="533" t="s">
        <v>305</v>
      </c>
      <c r="E839" s="534" t="s">
        <v>153</v>
      </c>
      <c r="F839" s="534" t="s">
        <v>153</v>
      </c>
      <c r="G839" s="538" t="s">
        <v>153</v>
      </c>
      <c r="H839" s="504" t="s">
        <v>153</v>
      </c>
      <c r="I839" s="136"/>
      <c r="J839" s="492"/>
      <c r="K839" s="509"/>
      <c r="L839" s="136"/>
      <c r="M839" s="136"/>
    </row>
    <row r="840" spans="1:13" s="8" customFormat="1" ht="27" customHeight="1">
      <c r="A840" s="565">
        <f t="shared" ref="A840" si="114">IF(A839="*","*",MAX(A832:A839)+1)</f>
        <v>1248</v>
      </c>
      <c r="B840" s="571">
        <v>8.1</v>
      </c>
      <c r="C840" s="563" t="s">
        <v>257</v>
      </c>
      <c r="D840" s="511" t="s">
        <v>306</v>
      </c>
      <c r="E840" s="510" t="s">
        <v>2</v>
      </c>
      <c r="F840" s="510">
        <v>1824</v>
      </c>
      <c r="G840" s="525"/>
      <c r="H840" s="497"/>
      <c r="I840" s="136"/>
      <c r="J840" s="492"/>
      <c r="K840" s="509"/>
      <c r="L840" s="136"/>
      <c r="M840" s="136"/>
    </row>
    <row r="841" spans="1:13" s="8" customFormat="1" ht="27" customHeight="1">
      <c r="A841" s="565">
        <f t="shared" si="105"/>
        <v>1249</v>
      </c>
      <c r="B841" s="571">
        <v>8.1999999999999993</v>
      </c>
      <c r="C841" s="561" t="s">
        <v>257</v>
      </c>
      <c r="D841" s="527" t="s">
        <v>306</v>
      </c>
      <c r="E841" s="528" t="s">
        <v>2</v>
      </c>
      <c r="F841" s="528">
        <v>350</v>
      </c>
      <c r="G841" s="525"/>
      <c r="H841" s="497"/>
      <c r="I841" s="136"/>
      <c r="J841" s="492"/>
      <c r="K841" s="509"/>
      <c r="L841" s="136"/>
      <c r="M841" s="136"/>
    </row>
    <row r="842" spans="1:13" s="8" customFormat="1" ht="27" customHeight="1">
      <c r="A842" s="565">
        <f t="shared" si="105"/>
        <v>1250</v>
      </c>
      <c r="B842" s="571">
        <v>8.3000000000000007</v>
      </c>
      <c r="C842" s="561" t="s">
        <v>257</v>
      </c>
      <c r="D842" s="527" t="s">
        <v>307</v>
      </c>
      <c r="E842" s="528" t="s">
        <v>4</v>
      </c>
      <c r="F842" s="528">
        <v>16</v>
      </c>
      <c r="G842" s="525"/>
      <c r="H842" s="497"/>
      <c r="I842" s="136"/>
      <c r="J842" s="492"/>
      <c r="K842" s="509"/>
      <c r="L842" s="136"/>
      <c r="M842" s="136"/>
    </row>
    <row r="843" spans="1:13" s="8" customFormat="1" ht="13.5" customHeight="1">
      <c r="A843" s="565">
        <f t="shared" si="105"/>
        <v>1251</v>
      </c>
      <c r="B843" s="571">
        <v>8.4</v>
      </c>
      <c r="C843" s="561" t="s">
        <v>257</v>
      </c>
      <c r="D843" s="527" t="s">
        <v>278</v>
      </c>
      <c r="E843" s="528" t="s">
        <v>2</v>
      </c>
      <c r="F843" s="528">
        <v>65</v>
      </c>
      <c r="G843" s="525"/>
      <c r="H843" s="497"/>
      <c r="I843" s="136"/>
      <c r="J843" s="492"/>
      <c r="K843" s="509"/>
      <c r="L843" s="136"/>
      <c r="M843" s="136"/>
    </row>
    <row r="844" spans="1:13" s="8" customFormat="1" ht="13.5" customHeight="1">
      <c r="A844" s="565">
        <f t="shared" si="105"/>
        <v>1252</v>
      </c>
      <c r="B844" s="571">
        <v>8.5</v>
      </c>
      <c r="C844" s="561" t="s">
        <v>257</v>
      </c>
      <c r="D844" s="527" t="s">
        <v>278</v>
      </c>
      <c r="E844" s="528" t="s">
        <v>2</v>
      </c>
      <c r="F844" s="528">
        <v>56</v>
      </c>
      <c r="G844" s="525"/>
      <c r="H844" s="497"/>
      <c r="I844" s="136"/>
      <c r="J844" s="492"/>
      <c r="K844" s="509"/>
      <c r="L844" s="136"/>
      <c r="M844" s="136"/>
    </row>
    <row r="845" spans="1:13" s="8" customFormat="1" ht="13.5" customHeight="1">
      <c r="A845" s="565">
        <f t="shared" si="105"/>
        <v>1253</v>
      </c>
      <c r="B845" s="571">
        <v>8.6</v>
      </c>
      <c r="C845" s="561" t="s">
        <v>257</v>
      </c>
      <c r="D845" s="527" t="s">
        <v>274</v>
      </c>
      <c r="E845" s="528" t="s">
        <v>3</v>
      </c>
      <c r="F845" s="528">
        <v>1</v>
      </c>
      <c r="G845" s="525"/>
      <c r="H845" s="497"/>
      <c r="I845" s="136"/>
      <c r="J845" s="492"/>
      <c r="K845" s="509"/>
      <c r="L845" s="136"/>
      <c r="M845" s="136"/>
    </row>
    <row r="846" spans="1:13" s="8" customFormat="1" ht="13.5" customHeight="1" thickBot="1">
      <c r="A846" s="565">
        <f t="shared" ref="A846:A857" si="115">IF(A845="*","*",MAX(A842:A845)+1)</f>
        <v>1254</v>
      </c>
      <c r="B846" s="571">
        <v>8.6999999999999993</v>
      </c>
      <c r="C846" s="564" t="s">
        <v>257</v>
      </c>
      <c r="D846" s="523" t="s">
        <v>283</v>
      </c>
      <c r="E846" s="522" t="s">
        <v>3</v>
      </c>
      <c r="F846" s="522">
        <v>38</v>
      </c>
      <c r="G846" s="521"/>
      <c r="H846" s="497"/>
      <c r="I846" s="509"/>
      <c r="J846" s="492"/>
      <c r="K846" s="509"/>
      <c r="L846" s="136"/>
      <c r="M846" s="136"/>
    </row>
    <row r="847" spans="1:13" s="8" customFormat="1" ht="13.5" customHeight="1" thickBot="1">
      <c r="A847" s="568" t="s">
        <v>5</v>
      </c>
      <c r="B847" s="568" t="s">
        <v>5</v>
      </c>
      <c r="C847" s="1119" t="s">
        <v>308</v>
      </c>
      <c r="D847" s="1120"/>
      <c r="E847" s="1120"/>
      <c r="F847" s="1120"/>
      <c r="G847" s="1121"/>
      <c r="H847" s="517"/>
      <c r="I847" s="509"/>
      <c r="J847" s="492"/>
      <c r="K847" s="509"/>
      <c r="L847" s="136"/>
      <c r="M847" s="136"/>
    </row>
    <row r="848" spans="1:13" s="8" customFormat="1" ht="13.5" customHeight="1" thickBot="1">
      <c r="A848" s="573" t="s">
        <v>5</v>
      </c>
      <c r="B848" s="573" t="s">
        <v>5</v>
      </c>
      <c r="C848" s="550" t="s">
        <v>309</v>
      </c>
      <c r="D848" s="539" t="s">
        <v>320</v>
      </c>
      <c r="E848" s="540" t="s">
        <v>153</v>
      </c>
      <c r="F848" s="541" t="s">
        <v>153</v>
      </c>
      <c r="G848" s="783" t="s">
        <v>153</v>
      </c>
      <c r="H848" s="542" t="s">
        <v>153</v>
      </c>
      <c r="I848" s="509"/>
      <c r="J848" s="492"/>
      <c r="K848" s="509"/>
      <c r="L848" s="136"/>
      <c r="M848" s="136"/>
    </row>
    <row r="849" spans="1:13" s="8" customFormat="1" ht="13.5" customHeight="1">
      <c r="A849" s="565">
        <f t="shared" si="115"/>
        <v>1255</v>
      </c>
      <c r="B849" s="571">
        <v>1</v>
      </c>
      <c r="C849" s="545"/>
      <c r="D849" s="496" t="s">
        <v>310</v>
      </c>
      <c r="E849" s="519" t="s">
        <v>6</v>
      </c>
      <c r="F849" s="518">
        <v>3.2570000000000001</v>
      </c>
      <c r="G849" s="525"/>
      <c r="H849" s="497"/>
      <c r="I849" s="509"/>
      <c r="J849" s="492"/>
      <c r="K849" s="509"/>
      <c r="L849" s="136"/>
      <c r="M849" s="136"/>
    </row>
    <row r="850" spans="1:13" s="8" customFormat="1" ht="27" customHeight="1">
      <c r="A850" s="565">
        <f t="shared" si="115"/>
        <v>1256</v>
      </c>
      <c r="B850" s="571">
        <v>2</v>
      </c>
      <c r="C850" s="545"/>
      <c r="D850" s="496" t="s">
        <v>311</v>
      </c>
      <c r="E850" s="519" t="s">
        <v>11</v>
      </c>
      <c r="F850" s="515">
        <v>3948</v>
      </c>
      <c r="G850" s="525"/>
      <c r="H850" s="497"/>
      <c r="I850" s="509"/>
      <c r="J850" s="492"/>
      <c r="K850" s="509"/>
      <c r="L850" s="136"/>
      <c r="M850" s="136"/>
    </row>
    <row r="851" spans="1:13" s="8" customFormat="1" ht="13.5" customHeight="1">
      <c r="A851" s="565">
        <f t="shared" si="115"/>
        <v>1257</v>
      </c>
      <c r="B851" s="571">
        <v>3</v>
      </c>
      <c r="C851" s="545"/>
      <c r="D851" s="496" t="s">
        <v>312</v>
      </c>
      <c r="E851" s="519" t="s">
        <v>11</v>
      </c>
      <c r="F851" s="515">
        <v>3581</v>
      </c>
      <c r="G851" s="525"/>
      <c r="H851" s="497"/>
      <c r="I851" s="509"/>
      <c r="J851" s="492"/>
      <c r="K851" s="509"/>
      <c r="L851" s="136"/>
      <c r="M851" s="136"/>
    </row>
    <row r="852" spans="1:13" s="8" customFormat="1" ht="13.5" customHeight="1">
      <c r="A852" s="565">
        <f t="shared" si="115"/>
        <v>1258</v>
      </c>
      <c r="B852" s="571">
        <v>4</v>
      </c>
      <c r="C852" s="545"/>
      <c r="D852" s="496" t="s">
        <v>313</v>
      </c>
      <c r="E852" s="519" t="s">
        <v>10</v>
      </c>
      <c r="F852" s="515">
        <v>2846</v>
      </c>
      <c r="G852" s="525"/>
      <c r="H852" s="497"/>
      <c r="I852" s="509"/>
      <c r="J852" s="492"/>
      <c r="K852" s="509"/>
      <c r="L852" s="136"/>
      <c r="M852" s="136"/>
    </row>
    <row r="853" spans="1:13" s="8" customFormat="1" ht="13.5" customHeight="1">
      <c r="A853" s="565">
        <f t="shared" si="115"/>
        <v>1259</v>
      </c>
      <c r="B853" s="571">
        <v>5</v>
      </c>
      <c r="C853" s="545"/>
      <c r="D853" s="496" t="s">
        <v>314</v>
      </c>
      <c r="E853" s="519" t="s">
        <v>2</v>
      </c>
      <c r="F853" s="518">
        <v>142.30000000000001</v>
      </c>
      <c r="G853" s="525"/>
      <c r="H853" s="497"/>
      <c r="I853" s="509"/>
      <c r="J853" s="492"/>
      <c r="K853" s="509"/>
      <c r="L853" s="136"/>
      <c r="M853" s="136"/>
    </row>
    <row r="854" spans="1:13" s="8" customFormat="1" ht="13.5" customHeight="1">
      <c r="A854" s="565">
        <f t="shared" si="115"/>
        <v>1260</v>
      </c>
      <c r="B854" s="571">
        <v>6</v>
      </c>
      <c r="C854" s="545"/>
      <c r="D854" s="496" t="s">
        <v>315</v>
      </c>
      <c r="E854" s="519" t="s">
        <v>2</v>
      </c>
      <c r="F854" s="518">
        <v>109.9</v>
      </c>
      <c r="G854" s="525"/>
      <c r="H854" s="497"/>
      <c r="I854" s="509"/>
      <c r="J854" s="492"/>
      <c r="K854" s="509"/>
      <c r="L854" s="136"/>
      <c r="M854" s="136"/>
    </row>
    <row r="855" spans="1:13" s="8" customFormat="1" ht="13.5" customHeight="1">
      <c r="A855" s="565">
        <f t="shared" si="115"/>
        <v>1261</v>
      </c>
      <c r="B855" s="571">
        <v>7</v>
      </c>
      <c r="C855" s="545"/>
      <c r="D855" s="496" t="s">
        <v>316</v>
      </c>
      <c r="E855" s="519" t="s">
        <v>2</v>
      </c>
      <c r="F855" s="518">
        <v>176</v>
      </c>
      <c r="G855" s="525"/>
      <c r="H855" s="497"/>
      <c r="I855" s="509"/>
      <c r="J855" s="492"/>
      <c r="K855" s="509"/>
      <c r="L855" s="136"/>
      <c r="M855" s="136"/>
    </row>
    <row r="856" spans="1:13" s="8" customFormat="1" ht="13.5" customHeight="1">
      <c r="A856" s="565">
        <f t="shared" si="115"/>
        <v>1262</v>
      </c>
      <c r="B856" s="571">
        <v>8</v>
      </c>
      <c r="C856" s="545"/>
      <c r="D856" s="496" t="s">
        <v>317</v>
      </c>
      <c r="E856" s="519" t="s">
        <v>2</v>
      </c>
      <c r="F856" s="518">
        <v>458</v>
      </c>
      <c r="G856" s="525"/>
      <c r="H856" s="497"/>
      <c r="I856" s="509"/>
      <c r="J856" s="492"/>
      <c r="K856" s="509"/>
      <c r="L856" s="136"/>
      <c r="M856" s="136"/>
    </row>
    <row r="857" spans="1:13" s="8" customFormat="1" ht="13.5" customHeight="1">
      <c r="A857" s="565">
        <f t="shared" si="115"/>
        <v>1263</v>
      </c>
      <c r="B857" s="571">
        <v>9</v>
      </c>
      <c r="C857" s="545"/>
      <c r="D857" s="496" t="s">
        <v>1045</v>
      </c>
      <c r="E857" s="519" t="s">
        <v>2</v>
      </c>
      <c r="F857" s="1001">
        <v>1222.5</v>
      </c>
      <c r="G857" s="525"/>
      <c r="H857" s="497"/>
      <c r="I857" s="509"/>
      <c r="J857" s="492"/>
      <c r="K857" s="509"/>
      <c r="L857" s="136"/>
      <c r="M857" s="136"/>
    </row>
    <row r="858" spans="1:13" s="8" customFormat="1" ht="13.5" customHeight="1">
      <c r="A858" s="894" t="s">
        <v>1046</v>
      </c>
      <c r="B858" s="903" t="s">
        <v>1044</v>
      </c>
      <c r="C858" s="1004"/>
      <c r="D858" s="1005" t="s">
        <v>1082</v>
      </c>
      <c r="E858" s="1002" t="s">
        <v>2</v>
      </c>
      <c r="F858" s="1003">
        <v>41</v>
      </c>
      <c r="G858" s="525"/>
      <c r="H858" s="497"/>
      <c r="I858" s="509"/>
      <c r="J858" s="492"/>
      <c r="K858" s="509"/>
      <c r="L858" s="509"/>
      <c r="M858" s="509"/>
    </row>
    <row r="859" spans="1:13" s="8" customFormat="1" ht="13.5" customHeight="1">
      <c r="A859" s="565">
        <f>IF(A857="*","*",MAX(A854:A857)+1)</f>
        <v>1264</v>
      </c>
      <c r="B859" s="571">
        <v>10</v>
      </c>
      <c r="C859" s="545"/>
      <c r="D859" s="496" t="s">
        <v>318</v>
      </c>
      <c r="E859" s="519" t="s">
        <v>2</v>
      </c>
      <c r="F859" s="518">
        <v>477</v>
      </c>
      <c r="G859" s="525"/>
      <c r="H859" s="497"/>
      <c r="I859" s="509"/>
      <c r="J859" s="492"/>
      <c r="K859" s="509"/>
      <c r="L859" s="136"/>
      <c r="M859" s="136"/>
    </row>
    <row r="860" spans="1:13" s="8" customFormat="1" ht="13.5" customHeight="1">
      <c r="A860" s="565">
        <f>IF(A859="*","*",MAX(A855:A859)+1)</f>
        <v>1265</v>
      </c>
      <c r="B860" s="571">
        <v>11</v>
      </c>
      <c r="C860" s="544"/>
      <c r="D860" s="494" t="s">
        <v>1047</v>
      </c>
      <c r="E860" s="514" t="s">
        <v>2</v>
      </c>
      <c r="F860" s="1006">
        <v>22</v>
      </c>
      <c r="G860" s="520"/>
      <c r="H860" s="497"/>
      <c r="I860" s="509"/>
      <c r="J860" s="492"/>
      <c r="K860" s="509"/>
      <c r="L860" s="136"/>
      <c r="M860" s="136"/>
    </row>
    <row r="861" spans="1:13" s="8" customFormat="1" ht="26.25" customHeight="1">
      <c r="A861" s="894" t="s">
        <v>1048</v>
      </c>
      <c r="B861" s="903" t="s">
        <v>1051</v>
      </c>
      <c r="C861" s="1007"/>
      <c r="D861" s="1008" t="s">
        <v>1054</v>
      </c>
      <c r="E861" s="1009" t="s">
        <v>2</v>
      </c>
      <c r="F861" s="1006">
        <v>34</v>
      </c>
      <c r="G861" s="901"/>
      <c r="H861" s="497"/>
      <c r="I861" s="509"/>
      <c r="J861" s="492"/>
      <c r="K861" s="509"/>
      <c r="L861" s="509"/>
      <c r="M861" s="509"/>
    </row>
    <row r="862" spans="1:13" s="8" customFormat="1" ht="27" customHeight="1">
      <c r="A862" s="894" t="s">
        <v>1049</v>
      </c>
      <c r="B862" s="903" t="s">
        <v>1052</v>
      </c>
      <c r="C862" s="1007"/>
      <c r="D862" s="1008" t="s">
        <v>1055</v>
      </c>
      <c r="E862" s="1009" t="s">
        <v>2</v>
      </c>
      <c r="F862" s="1006">
        <v>26</v>
      </c>
      <c r="G862" s="901"/>
      <c r="H862" s="497"/>
      <c r="I862" s="509"/>
      <c r="J862" s="492"/>
      <c r="K862" s="509"/>
      <c r="L862" s="509"/>
      <c r="M862" s="509"/>
    </row>
    <row r="863" spans="1:13" s="8" customFormat="1" ht="27" customHeight="1">
      <c r="A863" s="894" t="s">
        <v>1050</v>
      </c>
      <c r="B863" s="903" t="s">
        <v>1053</v>
      </c>
      <c r="C863" s="1007"/>
      <c r="D863" s="1008" t="s">
        <v>1056</v>
      </c>
      <c r="E863" s="1009" t="s">
        <v>2</v>
      </c>
      <c r="F863" s="1006">
        <v>222</v>
      </c>
      <c r="G863" s="901"/>
      <c r="H863" s="497"/>
      <c r="I863" s="509"/>
      <c r="J863" s="492"/>
      <c r="K863" s="509"/>
      <c r="L863" s="509"/>
      <c r="M863" s="509"/>
    </row>
    <row r="864" spans="1:13" s="8" customFormat="1" ht="13.5" customHeight="1">
      <c r="A864" s="565">
        <f>IF(A860="*","*",MAX(A856:A860)+1)</f>
        <v>1266</v>
      </c>
      <c r="B864" s="571">
        <v>12</v>
      </c>
      <c r="C864" s="544"/>
      <c r="D864" s="494" t="s">
        <v>1063</v>
      </c>
      <c r="E864" s="514" t="s">
        <v>2</v>
      </c>
      <c r="F864" s="1006">
        <v>8</v>
      </c>
      <c r="G864" s="520"/>
      <c r="H864" s="497"/>
      <c r="I864" s="509"/>
      <c r="J864" s="492"/>
      <c r="K864" s="509"/>
      <c r="L864" s="136"/>
      <c r="M864" s="136"/>
    </row>
    <row r="865" spans="1:13" s="8" customFormat="1" ht="26.25" customHeight="1">
      <c r="A865" s="894" t="s">
        <v>1057</v>
      </c>
      <c r="B865" s="946" t="s">
        <v>1060</v>
      </c>
      <c r="C865" s="1011"/>
      <c r="D865" s="1008" t="s">
        <v>1064</v>
      </c>
      <c r="E865" s="1012" t="s">
        <v>2</v>
      </c>
      <c r="F865" s="1013">
        <v>10.5</v>
      </c>
      <c r="G865" s="1010"/>
      <c r="H865" s="497"/>
      <c r="I865" s="509"/>
      <c r="J865" s="492"/>
      <c r="K865" s="509"/>
      <c r="L865" s="509"/>
      <c r="M865" s="509"/>
    </row>
    <row r="866" spans="1:13" s="8" customFormat="1" ht="27" customHeight="1">
      <c r="A866" s="894" t="s">
        <v>1058</v>
      </c>
      <c r="B866" s="946" t="s">
        <v>1061</v>
      </c>
      <c r="C866" s="1011"/>
      <c r="D866" s="1008" t="s">
        <v>1065</v>
      </c>
      <c r="E866" s="1012" t="s">
        <v>2</v>
      </c>
      <c r="F866" s="1013">
        <v>13</v>
      </c>
      <c r="G866" s="1010"/>
      <c r="H866" s="497"/>
      <c r="I866" s="509"/>
      <c r="J866" s="492"/>
      <c r="K866" s="509"/>
      <c r="L866" s="509"/>
      <c r="M866" s="509"/>
    </row>
    <row r="867" spans="1:13" s="8" customFormat="1" ht="26.25" customHeight="1">
      <c r="A867" s="894" t="s">
        <v>1059</v>
      </c>
      <c r="B867" s="946" t="s">
        <v>1062</v>
      </c>
      <c r="C867" s="1011"/>
      <c r="D867" s="1008" t="s">
        <v>1066</v>
      </c>
      <c r="E867" s="1012" t="s">
        <v>2</v>
      </c>
      <c r="F867" s="1013">
        <v>224.5</v>
      </c>
      <c r="G867" s="1010"/>
      <c r="H867" s="497"/>
      <c r="I867" s="509"/>
      <c r="J867" s="492"/>
      <c r="K867" s="509"/>
      <c r="L867" s="509"/>
      <c r="M867" s="509"/>
    </row>
    <row r="868" spans="1:13" s="8" customFormat="1" ht="13.5" customHeight="1" thickBot="1">
      <c r="A868" s="565">
        <f>IF(A864="*","*",MAX(A857:A864)+1)</f>
        <v>1267</v>
      </c>
      <c r="B868" s="557">
        <v>13</v>
      </c>
      <c r="C868" s="548"/>
      <c r="D868" s="493" t="s">
        <v>319</v>
      </c>
      <c r="E868" s="513" t="s">
        <v>60</v>
      </c>
      <c r="F868" s="512">
        <v>1</v>
      </c>
      <c r="G868" s="516"/>
      <c r="H868" s="497"/>
      <c r="I868" s="509"/>
      <c r="J868" s="492"/>
      <c r="K868" s="509"/>
      <c r="L868" s="136"/>
      <c r="M868" s="136"/>
    </row>
    <row r="869" spans="1:13" s="8" customFormat="1" ht="13.5" customHeight="1" thickBot="1">
      <c r="A869" s="1063" t="s">
        <v>321</v>
      </c>
      <c r="B869" s="1065"/>
      <c r="C869" s="1065"/>
      <c r="D869" s="1065"/>
      <c r="E869" s="1065"/>
      <c r="F869" s="1065"/>
      <c r="G869" s="1066"/>
      <c r="H869" s="517"/>
      <c r="I869" s="509"/>
      <c r="J869" s="492"/>
      <c r="K869" s="509"/>
      <c r="L869" s="136"/>
      <c r="M869" s="136"/>
    </row>
    <row r="870" spans="1:13" s="4" customFormat="1" ht="13.5" customHeight="1" thickTop="1" thickBot="1">
      <c r="A870" s="1145" t="s">
        <v>527</v>
      </c>
      <c r="B870" s="1146"/>
      <c r="C870" s="1146"/>
      <c r="D870" s="1146"/>
      <c r="E870" s="1146"/>
      <c r="F870" s="1146"/>
      <c r="G870" s="1147"/>
      <c r="H870" s="788"/>
      <c r="I870" s="509"/>
      <c r="J870" s="492"/>
      <c r="K870" s="509"/>
      <c r="L870" s="136"/>
      <c r="M870" s="136"/>
    </row>
    <row r="871" spans="1:13" s="4" customFormat="1" ht="13.5" customHeight="1" thickBot="1">
      <c r="A871" s="844" t="s">
        <v>5</v>
      </c>
      <c r="B871" s="869" t="s">
        <v>5</v>
      </c>
      <c r="C871" s="312" t="s">
        <v>5</v>
      </c>
      <c r="D871" s="462" t="s">
        <v>528</v>
      </c>
      <c r="E871" s="317" t="s">
        <v>153</v>
      </c>
      <c r="F871" s="318" t="s">
        <v>153</v>
      </c>
      <c r="G871" s="775" t="s">
        <v>153</v>
      </c>
      <c r="H871" s="629" t="s">
        <v>153</v>
      </c>
      <c r="I871" s="136"/>
      <c r="J871" s="492"/>
      <c r="K871" s="509"/>
      <c r="L871" s="136"/>
      <c r="M871" s="136"/>
    </row>
    <row r="872" spans="1:13" s="4" customFormat="1" ht="13.5" customHeight="1" thickTop="1" thickBot="1">
      <c r="A872" s="845" t="s">
        <v>5</v>
      </c>
      <c r="B872" s="870" t="s">
        <v>5</v>
      </c>
      <c r="C872" s="1087" t="s">
        <v>541</v>
      </c>
      <c r="D872" s="1087"/>
      <c r="E872" s="1087"/>
      <c r="F872" s="1087"/>
      <c r="G872" s="1087"/>
      <c r="H872" s="1088"/>
      <c r="I872" s="136"/>
      <c r="J872" s="492"/>
      <c r="K872" s="509"/>
      <c r="L872" s="136"/>
      <c r="M872" s="136"/>
    </row>
    <row r="873" spans="1:13" s="4" customFormat="1" ht="13.5" customHeight="1">
      <c r="A873" s="236" t="s">
        <v>5</v>
      </c>
      <c r="B873" s="690" t="s">
        <v>5</v>
      </c>
      <c r="C873" s="65" t="s">
        <v>374</v>
      </c>
      <c r="D873" s="463" t="s">
        <v>375</v>
      </c>
      <c r="E873" s="413" t="s">
        <v>153</v>
      </c>
      <c r="F873" s="414" t="s">
        <v>153</v>
      </c>
      <c r="G873" s="713" t="s">
        <v>153</v>
      </c>
      <c r="H873" s="41" t="s">
        <v>153</v>
      </c>
      <c r="I873" s="136"/>
      <c r="J873" s="492"/>
      <c r="K873" s="509"/>
      <c r="L873" s="136"/>
      <c r="M873" s="136"/>
    </row>
    <row r="874" spans="1:13" s="4" customFormat="1" ht="13.5" customHeight="1">
      <c r="A874" s="846" t="s">
        <v>5</v>
      </c>
      <c r="B874" s="571" t="s">
        <v>5</v>
      </c>
      <c r="C874" s="446" t="s">
        <v>376</v>
      </c>
      <c r="D874" s="464" t="s">
        <v>377</v>
      </c>
      <c r="E874" s="415" t="s">
        <v>153</v>
      </c>
      <c r="F874" s="416" t="s">
        <v>153</v>
      </c>
      <c r="G874" s="774" t="s">
        <v>153</v>
      </c>
      <c r="H874" s="40" t="s">
        <v>153</v>
      </c>
      <c r="I874" s="136"/>
      <c r="J874" s="492"/>
      <c r="K874" s="8"/>
      <c r="L874" s="8"/>
      <c r="M874" s="8"/>
    </row>
    <row r="875" spans="1:13" s="4" customFormat="1" ht="13.5" customHeight="1">
      <c r="A875" s="565">
        <f>IF(A874="*","*",MAX(A500:A874)+1)</f>
        <v>1268</v>
      </c>
      <c r="B875" s="571">
        <v>1</v>
      </c>
      <c r="C875" s="130" t="s">
        <v>378</v>
      </c>
      <c r="D875" s="465" t="s">
        <v>379</v>
      </c>
      <c r="E875" s="22" t="s">
        <v>11</v>
      </c>
      <c r="F875" s="290">
        <v>929</v>
      </c>
      <c r="G875" s="294"/>
      <c r="H875" s="79"/>
      <c r="I875" s="136"/>
      <c r="J875" s="492"/>
      <c r="K875" s="8"/>
      <c r="L875" s="8"/>
      <c r="M875" s="8"/>
    </row>
    <row r="876" spans="1:13" s="4" customFormat="1" ht="13.5" customHeight="1">
      <c r="A876" s="565" t="s">
        <v>5</v>
      </c>
      <c r="B876" s="571" t="s">
        <v>5</v>
      </c>
      <c r="C876" s="446" t="s">
        <v>380</v>
      </c>
      <c r="D876" s="464" t="s">
        <v>381</v>
      </c>
      <c r="E876" s="415" t="s">
        <v>153</v>
      </c>
      <c r="F876" s="416" t="s">
        <v>153</v>
      </c>
      <c r="G876" s="774" t="s">
        <v>153</v>
      </c>
      <c r="H876" s="40" t="s">
        <v>153</v>
      </c>
      <c r="I876" s="136"/>
      <c r="J876" s="492"/>
      <c r="K876" s="8"/>
      <c r="L876" s="8"/>
      <c r="M876" s="8"/>
    </row>
    <row r="877" spans="1:13" s="4" customFormat="1" ht="13.5" customHeight="1">
      <c r="A877" s="565">
        <f t="shared" ref="A877:B935" si="116">IF(A876="*","*",MAX(A870:A876)+1)</f>
        <v>1269</v>
      </c>
      <c r="B877" s="571">
        <f t="shared" si="116"/>
        <v>2</v>
      </c>
      <c r="C877" s="130"/>
      <c r="D877" s="465" t="s">
        <v>382</v>
      </c>
      <c r="E877" s="22" t="s">
        <v>11</v>
      </c>
      <c r="F877" s="290">
        <v>635</v>
      </c>
      <c r="G877" s="294"/>
      <c r="H877" s="79"/>
      <c r="I877" s="136"/>
      <c r="J877" s="492"/>
      <c r="K877" s="8"/>
      <c r="L877" s="8"/>
      <c r="M877" s="8"/>
    </row>
    <row r="878" spans="1:13" s="4" customFormat="1" ht="26.25" customHeight="1">
      <c r="A878" s="565">
        <f t="shared" si="116"/>
        <v>1270</v>
      </c>
      <c r="B878" s="571">
        <f t="shared" si="116"/>
        <v>3</v>
      </c>
      <c r="C878" s="130"/>
      <c r="D878" s="465" t="s">
        <v>383</v>
      </c>
      <c r="E878" s="22" t="s">
        <v>11</v>
      </c>
      <c r="F878" s="290">
        <v>2530</v>
      </c>
      <c r="G878" s="294"/>
      <c r="H878" s="79"/>
      <c r="I878" s="136"/>
      <c r="J878" s="492"/>
      <c r="K878" s="8"/>
      <c r="L878" s="8"/>
      <c r="M878" s="8"/>
    </row>
    <row r="879" spans="1:13" s="4" customFormat="1" ht="13.5" customHeight="1">
      <c r="A879" s="565" t="s">
        <v>5</v>
      </c>
      <c r="B879" s="571" t="s">
        <v>5</v>
      </c>
      <c r="C879" s="446" t="s">
        <v>529</v>
      </c>
      <c r="D879" s="464" t="s">
        <v>384</v>
      </c>
      <c r="E879" s="415" t="s">
        <v>153</v>
      </c>
      <c r="F879" s="416" t="s">
        <v>153</v>
      </c>
      <c r="G879" s="774" t="s">
        <v>153</v>
      </c>
      <c r="H879" s="40" t="s">
        <v>153</v>
      </c>
      <c r="I879" s="136"/>
      <c r="J879" s="492"/>
      <c r="K879" s="8"/>
      <c r="L879" s="8"/>
      <c r="M879" s="8"/>
    </row>
    <row r="880" spans="1:13" s="4" customFormat="1" ht="12">
      <c r="A880" s="565" t="s">
        <v>5</v>
      </c>
      <c r="B880" s="571" t="s">
        <v>5</v>
      </c>
      <c r="C880" s="446" t="s">
        <v>921</v>
      </c>
      <c r="D880" s="464" t="s">
        <v>386</v>
      </c>
      <c r="E880" s="415" t="s">
        <v>153</v>
      </c>
      <c r="F880" s="416" t="s">
        <v>153</v>
      </c>
      <c r="G880" s="774" t="s">
        <v>153</v>
      </c>
      <c r="H880" s="40" t="s">
        <v>153</v>
      </c>
      <c r="I880" s="136"/>
      <c r="J880" s="492"/>
      <c r="K880" s="8"/>
      <c r="L880" s="8"/>
      <c r="M880" s="8"/>
    </row>
    <row r="881" spans="1:13" s="4" customFormat="1" ht="11.25" customHeight="1">
      <c r="A881" s="565">
        <f t="shared" si="116"/>
        <v>1271</v>
      </c>
      <c r="B881" s="571">
        <f t="shared" si="116"/>
        <v>4</v>
      </c>
      <c r="C881" s="130"/>
      <c r="D881" s="466" t="s">
        <v>387</v>
      </c>
      <c r="E881" s="22" t="s">
        <v>2</v>
      </c>
      <c r="F881" s="290">
        <v>1428</v>
      </c>
      <c r="G881" s="294"/>
      <c r="H881" s="79"/>
      <c r="I881" s="136"/>
      <c r="J881" s="492"/>
      <c r="K881" s="8"/>
      <c r="L881" s="8"/>
      <c r="M881" s="8"/>
    </row>
    <row r="882" spans="1:13" s="8" customFormat="1" ht="13.5" customHeight="1">
      <c r="A882" s="565">
        <f t="shared" si="116"/>
        <v>1272</v>
      </c>
      <c r="B882" s="571">
        <f t="shared" si="116"/>
        <v>5</v>
      </c>
      <c r="C882" s="130" t="s">
        <v>388</v>
      </c>
      <c r="D882" s="465" t="s">
        <v>389</v>
      </c>
      <c r="E882" s="22" t="s">
        <v>3</v>
      </c>
      <c r="F882" s="290">
        <v>2</v>
      </c>
      <c r="G882" s="294"/>
      <c r="H882" s="79"/>
      <c r="I882" s="136"/>
      <c r="J882" s="492"/>
    </row>
    <row r="883" spans="1:13" s="8" customFormat="1" ht="13.5" customHeight="1">
      <c r="A883" s="565" t="s">
        <v>5</v>
      </c>
      <c r="B883" s="571" t="s">
        <v>5</v>
      </c>
      <c r="C883" s="446" t="s">
        <v>390</v>
      </c>
      <c r="D883" s="464" t="s">
        <v>391</v>
      </c>
      <c r="E883" s="415" t="s">
        <v>153</v>
      </c>
      <c r="F883" s="416" t="s">
        <v>153</v>
      </c>
      <c r="G883" s="774" t="s">
        <v>153</v>
      </c>
      <c r="H883" s="40" t="s">
        <v>153</v>
      </c>
      <c r="I883" s="136"/>
      <c r="J883" s="492"/>
    </row>
    <row r="884" spans="1:13" s="8" customFormat="1" ht="13.5" customHeight="1">
      <c r="A884" s="565">
        <f t="shared" si="116"/>
        <v>1273</v>
      </c>
      <c r="B884" s="571">
        <f t="shared" si="116"/>
        <v>6</v>
      </c>
      <c r="C884" s="130" t="s">
        <v>392</v>
      </c>
      <c r="D884" s="465" t="s">
        <v>393</v>
      </c>
      <c r="E884" s="22" t="s">
        <v>10</v>
      </c>
      <c r="F884" s="290">
        <v>1200</v>
      </c>
      <c r="G884" s="294"/>
      <c r="H884" s="79"/>
      <c r="I884" s="136"/>
      <c r="J884" s="492"/>
    </row>
    <row r="885" spans="1:13" s="4" customFormat="1" ht="12">
      <c r="A885" s="565" t="s">
        <v>5</v>
      </c>
      <c r="B885" s="571" t="s">
        <v>5</v>
      </c>
      <c r="C885" s="446" t="s">
        <v>394</v>
      </c>
      <c r="D885" s="464" t="s">
        <v>395</v>
      </c>
      <c r="E885" s="415" t="s">
        <v>153</v>
      </c>
      <c r="F885" s="416" t="s">
        <v>153</v>
      </c>
      <c r="G885" s="774" t="s">
        <v>153</v>
      </c>
      <c r="H885" s="40" t="s">
        <v>153</v>
      </c>
      <c r="I885" s="136"/>
      <c r="J885" s="492"/>
      <c r="K885" s="8"/>
      <c r="L885" s="8"/>
      <c r="M885" s="8"/>
    </row>
    <row r="886" spans="1:13">
      <c r="A886" s="565" t="s">
        <v>5</v>
      </c>
      <c r="B886" s="571" t="s">
        <v>5</v>
      </c>
      <c r="C886" s="446" t="s">
        <v>396</v>
      </c>
      <c r="D886" s="464" t="s">
        <v>397</v>
      </c>
      <c r="E886" s="415" t="s">
        <v>153</v>
      </c>
      <c r="F886" s="416" t="s">
        <v>153</v>
      </c>
      <c r="G886" s="774" t="s">
        <v>153</v>
      </c>
      <c r="H886" s="40" t="s">
        <v>153</v>
      </c>
      <c r="I886" s="136"/>
      <c r="J886" s="492"/>
      <c r="K886" s="8"/>
      <c r="L886" s="8"/>
    </row>
    <row r="887" spans="1:13">
      <c r="A887" s="565">
        <f t="shared" si="116"/>
        <v>1274</v>
      </c>
      <c r="B887" s="571">
        <f t="shared" si="116"/>
        <v>7</v>
      </c>
      <c r="C887" s="470" t="s">
        <v>398</v>
      </c>
      <c r="D887" s="465" t="s">
        <v>399</v>
      </c>
      <c r="E887" s="22" t="s">
        <v>400</v>
      </c>
      <c r="F887" s="290">
        <v>491795</v>
      </c>
      <c r="G887" s="294"/>
      <c r="H887" s="79"/>
      <c r="I887" s="136"/>
      <c r="J887" s="492"/>
      <c r="K887" s="8"/>
      <c r="L887" s="8"/>
    </row>
    <row r="888" spans="1:13">
      <c r="A888" s="565" t="s">
        <v>5</v>
      </c>
      <c r="B888" s="571" t="s">
        <v>5</v>
      </c>
      <c r="C888" s="446" t="s">
        <v>401</v>
      </c>
      <c r="D888" s="464" t="s">
        <v>402</v>
      </c>
      <c r="E888" s="415" t="s">
        <v>153</v>
      </c>
      <c r="F888" s="416" t="s">
        <v>153</v>
      </c>
      <c r="G888" s="774" t="s">
        <v>153</v>
      </c>
      <c r="H888" s="40" t="s">
        <v>153</v>
      </c>
      <c r="I888" s="136"/>
      <c r="J888" s="492"/>
      <c r="K888" s="8"/>
      <c r="L888" s="8"/>
    </row>
    <row r="889" spans="1:13">
      <c r="A889" s="565">
        <f t="shared" si="116"/>
        <v>1275</v>
      </c>
      <c r="B889" s="571">
        <f t="shared" si="116"/>
        <v>8</v>
      </c>
      <c r="C889" s="470" t="s">
        <v>403</v>
      </c>
      <c r="D889" s="465" t="s">
        <v>530</v>
      </c>
      <c r="E889" s="22" t="s">
        <v>400</v>
      </c>
      <c r="F889" s="290">
        <v>35565</v>
      </c>
      <c r="G889" s="294"/>
      <c r="H889" s="79"/>
      <c r="I889" s="136"/>
      <c r="J889" s="492"/>
      <c r="K889" s="8"/>
      <c r="L889" s="8"/>
    </row>
    <row r="890" spans="1:13">
      <c r="A890" s="565" t="s">
        <v>5</v>
      </c>
      <c r="B890" s="571" t="s">
        <v>5</v>
      </c>
      <c r="C890" s="446" t="s">
        <v>404</v>
      </c>
      <c r="D890" s="464" t="s">
        <v>405</v>
      </c>
      <c r="E890" s="415" t="s">
        <v>153</v>
      </c>
      <c r="F890" s="416" t="s">
        <v>153</v>
      </c>
      <c r="G890" s="774" t="s">
        <v>153</v>
      </c>
      <c r="H890" s="40" t="s">
        <v>153</v>
      </c>
      <c r="I890" s="136"/>
      <c r="J890" s="492"/>
      <c r="K890" s="8"/>
      <c r="L890" s="8"/>
    </row>
    <row r="891" spans="1:13">
      <c r="A891" s="565" t="s">
        <v>5</v>
      </c>
      <c r="B891" s="571" t="s">
        <v>5</v>
      </c>
      <c r="C891" s="446" t="s">
        <v>406</v>
      </c>
      <c r="D891" s="464" t="s">
        <v>407</v>
      </c>
      <c r="E891" s="415" t="s">
        <v>153</v>
      </c>
      <c r="F891" s="416" t="s">
        <v>153</v>
      </c>
      <c r="G891" s="774" t="s">
        <v>153</v>
      </c>
      <c r="H891" s="40" t="s">
        <v>153</v>
      </c>
      <c r="I891" s="136"/>
      <c r="J891" s="492"/>
      <c r="K891" s="8"/>
      <c r="L891" s="8"/>
    </row>
    <row r="892" spans="1:13">
      <c r="A892" s="565" t="s">
        <v>5</v>
      </c>
      <c r="B892" s="571" t="s">
        <v>5</v>
      </c>
      <c r="C892" s="446" t="s">
        <v>408</v>
      </c>
      <c r="D892" s="464" t="s">
        <v>409</v>
      </c>
      <c r="E892" s="415" t="s">
        <v>153</v>
      </c>
      <c r="F892" s="416" t="s">
        <v>153</v>
      </c>
      <c r="G892" s="774" t="s">
        <v>153</v>
      </c>
      <c r="H892" s="40" t="s">
        <v>153</v>
      </c>
      <c r="I892" s="136"/>
      <c r="J892" s="492"/>
      <c r="K892" s="8"/>
      <c r="L892" s="8"/>
    </row>
    <row r="893" spans="1:13">
      <c r="A893" s="565">
        <f t="shared" si="116"/>
        <v>1276</v>
      </c>
      <c r="B893" s="571">
        <f t="shared" si="116"/>
        <v>9</v>
      </c>
      <c r="C893" s="130"/>
      <c r="D893" s="465" t="s">
        <v>410</v>
      </c>
      <c r="E893" s="22" t="s">
        <v>11</v>
      </c>
      <c r="F893" s="290">
        <v>294</v>
      </c>
      <c r="G893" s="294"/>
      <c r="H893" s="79"/>
      <c r="I893" s="136"/>
      <c r="J893" s="492"/>
      <c r="K893" s="8"/>
      <c r="L893" s="8"/>
    </row>
    <row r="894" spans="1:13">
      <c r="A894" s="565" t="s">
        <v>5</v>
      </c>
      <c r="B894" s="571" t="s">
        <v>5</v>
      </c>
      <c r="C894" s="446" t="s">
        <v>411</v>
      </c>
      <c r="D894" s="464" t="s">
        <v>412</v>
      </c>
      <c r="E894" s="415" t="s">
        <v>153</v>
      </c>
      <c r="F894" s="416" t="s">
        <v>153</v>
      </c>
      <c r="G894" s="774" t="s">
        <v>153</v>
      </c>
      <c r="H894" s="40" t="s">
        <v>153</v>
      </c>
      <c r="I894" s="136"/>
      <c r="J894" s="492"/>
      <c r="K894" s="8"/>
      <c r="L894" s="8"/>
    </row>
    <row r="895" spans="1:13">
      <c r="A895" s="565">
        <f t="shared" si="116"/>
        <v>1277</v>
      </c>
      <c r="B895" s="571">
        <f t="shared" si="116"/>
        <v>10</v>
      </c>
      <c r="C895" s="130"/>
      <c r="D895" s="465" t="s">
        <v>531</v>
      </c>
      <c r="E895" s="22" t="s">
        <v>11</v>
      </c>
      <c r="F895" s="290">
        <v>8</v>
      </c>
      <c r="G895" s="294"/>
      <c r="H895" s="79"/>
      <c r="I895" s="136"/>
      <c r="J895" s="492"/>
      <c r="K895" s="8"/>
      <c r="L895" s="8"/>
    </row>
    <row r="896" spans="1:13">
      <c r="A896" s="565" t="s">
        <v>5</v>
      </c>
      <c r="B896" s="571" t="s">
        <v>5</v>
      </c>
      <c r="C896" s="446" t="s">
        <v>413</v>
      </c>
      <c r="D896" s="464" t="s">
        <v>414</v>
      </c>
      <c r="E896" s="415" t="s">
        <v>153</v>
      </c>
      <c r="F896" s="416" t="s">
        <v>153</v>
      </c>
      <c r="G896" s="774" t="s">
        <v>153</v>
      </c>
      <c r="H896" s="40" t="s">
        <v>153</v>
      </c>
      <c r="I896" s="136"/>
      <c r="J896" s="492"/>
      <c r="K896" s="8"/>
      <c r="L896" s="8"/>
    </row>
    <row r="897" spans="1:12">
      <c r="A897" s="565">
        <f t="shared" si="116"/>
        <v>1278</v>
      </c>
      <c r="B897" s="571">
        <f t="shared" si="116"/>
        <v>11</v>
      </c>
      <c r="C897" s="130"/>
      <c r="D897" s="465" t="s">
        <v>415</v>
      </c>
      <c r="E897" s="22" t="s">
        <v>11</v>
      </c>
      <c r="F897" s="290">
        <v>326</v>
      </c>
      <c r="G897" s="294"/>
      <c r="H897" s="79"/>
      <c r="I897" s="136"/>
      <c r="J897" s="492"/>
      <c r="K897" s="8"/>
      <c r="L897" s="8"/>
    </row>
    <row r="898" spans="1:12">
      <c r="A898" s="565">
        <f t="shared" si="116"/>
        <v>1279</v>
      </c>
      <c r="B898" s="571">
        <f t="shared" si="116"/>
        <v>12</v>
      </c>
      <c r="C898" s="130"/>
      <c r="D898" s="465" t="s">
        <v>416</v>
      </c>
      <c r="E898" s="22" t="s">
        <v>11</v>
      </c>
      <c r="F898" s="290">
        <v>1119</v>
      </c>
      <c r="G898" s="294"/>
      <c r="H898" s="79"/>
      <c r="I898" s="136"/>
      <c r="J898" s="492"/>
      <c r="K898" s="8"/>
      <c r="L898" s="8"/>
    </row>
    <row r="899" spans="1:12">
      <c r="A899" s="565" t="s">
        <v>5</v>
      </c>
      <c r="B899" s="571" t="s">
        <v>5</v>
      </c>
      <c r="C899" s="446" t="s">
        <v>417</v>
      </c>
      <c r="D899" s="464" t="s">
        <v>418</v>
      </c>
      <c r="E899" s="415" t="s">
        <v>153</v>
      </c>
      <c r="F899" s="416" t="s">
        <v>153</v>
      </c>
      <c r="G899" s="774" t="s">
        <v>153</v>
      </c>
      <c r="H899" s="40" t="s">
        <v>153</v>
      </c>
      <c r="I899" s="136"/>
      <c r="J899" s="492"/>
      <c r="K899" s="8"/>
      <c r="L899" s="8"/>
    </row>
    <row r="900" spans="1:12">
      <c r="A900" s="565">
        <f t="shared" si="116"/>
        <v>1280</v>
      </c>
      <c r="B900" s="571">
        <f t="shared" si="116"/>
        <v>13</v>
      </c>
      <c r="C900" s="130"/>
      <c r="D900" s="465" t="s">
        <v>532</v>
      </c>
      <c r="E900" s="22" t="s">
        <v>11</v>
      </c>
      <c r="F900" s="290">
        <v>1150</v>
      </c>
      <c r="G900" s="294"/>
      <c r="H900" s="79"/>
      <c r="I900" s="136"/>
      <c r="J900" s="492"/>
      <c r="K900" s="8"/>
      <c r="L900" s="8"/>
    </row>
    <row r="901" spans="1:12">
      <c r="A901" s="565" t="s">
        <v>5</v>
      </c>
      <c r="B901" s="571" t="s">
        <v>5</v>
      </c>
      <c r="C901" s="446" t="s">
        <v>419</v>
      </c>
      <c r="D901" s="464" t="s">
        <v>420</v>
      </c>
      <c r="E901" s="415" t="s">
        <v>153</v>
      </c>
      <c r="F901" s="416" t="s">
        <v>153</v>
      </c>
      <c r="G901" s="774" t="s">
        <v>153</v>
      </c>
      <c r="H901" s="40" t="s">
        <v>153</v>
      </c>
      <c r="I901" s="136"/>
      <c r="J901" s="492"/>
      <c r="K901" s="8"/>
      <c r="L901" s="8"/>
    </row>
    <row r="902" spans="1:12">
      <c r="A902" s="565">
        <f t="shared" si="116"/>
        <v>1281</v>
      </c>
      <c r="B902" s="571">
        <f t="shared" si="116"/>
        <v>14</v>
      </c>
      <c r="C902" s="130"/>
      <c r="D902" s="465" t="s">
        <v>533</v>
      </c>
      <c r="E902" s="22" t="s">
        <v>11</v>
      </c>
      <c r="F902" s="290">
        <v>166</v>
      </c>
      <c r="G902" s="294"/>
      <c r="H902" s="79"/>
      <c r="I902" s="136"/>
      <c r="J902" s="492"/>
      <c r="K902" s="8"/>
      <c r="L902" s="8"/>
    </row>
    <row r="903" spans="1:12">
      <c r="A903" s="565" t="s">
        <v>5</v>
      </c>
      <c r="B903" s="571" t="s">
        <v>5</v>
      </c>
      <c r="C903" s="446" t="s">
        <v>421</v>
      </c>
      <c r="D903" s="464" t="s">
        <v>422</v>
      </c>
      <c r="E903" s="415" t="s">
        <v>153</v>
      </c>
      <c r="F903" s="416" t="s">
        <v>153</v>
      </c>
      <c r="G903" s="774" t="s">
        <v>153</v>
      </c>
      <c r="H903" s="40" t="s">
        <v>153</v>
      </c>
      <c r="I903" s="136"/>
      <c r="J903" s="492"/>
      <c r="K903" s="8"/>
      <c r="L903" s="8"/>
    </row>
    <row r="904" spans="1:12">
      <c r="A904" s="565">
        <f t="shared" si="116"/>
        <v>1282</v>
      </c>
      <c r="B904" s="571">
        <f t="shared" si="116"/>
        <v>15</v>
      </c>
      <c r="C904" s="130"/>
      <c r="D904" s="465" t="s">
        <v>416</v>
      </c>
      <c r="E904" s="22" t="s">
        <v>11</v>
      </c>
      <c r="F904" s="290">
        <v>57</v>
      </c>
      <c r="G904" s="294"/>
      <c r="H904" s="79"/>
      <c r="I904" s="136"/>
      <c r="J904" s="492"/>
      <c r="K904" s="8"/>
      <c r="L904" s="8"/>
    </row>
    <row r="905" spans="1:12">
      <c r="A905" s="565" t="s">
        <v>5</v>
      </c>
      <c r="B905" s="571" t="s">
        <v>5</v>
      </c>
      <c r="C905" s="446" t="s">
        <v>423</v>
      </c>
      <c r="D905" s="464" t="s">
        <v>424</v>
      </c>
      <c r="E905" s="415" t="s">
        <v>153</v>
      </c>
      <c r="F905" s="416" t="s">
        <v>153</v>
      </c>
      <c r="G905" s="774" t="s">
        <v>153</v>
      </c>
      <c r="H905" s="40" t="s">
        <v>153</v>
      </c>
      <c r="I905" s="136"/>
      <c r="J905" s="492"/>
      <c r="K905" s="8"/>
      <c r="L905" s="8"/>
    </row>
    <row r="906" spans="1:12">
      <c r="A906" s="565" t="s">
        <v>5</v>
      </c>
      <c r="B906" s="571" t="s">
        <v>5</v>
      </c>
      <c r="C906" s="446" t="s">
        <v>425</v>
      </c>
      <c r="D906" s="464" t="s">
        <v>426</v>
      </c>
      <c r="E906" s="415" t="s">
        <v>153</v>
      </c>
      <c r="F906" s="416" t="s">
        <v>153</v>
      </c>
      <c r="G906" s="774" t="s">
        <v>153</v>
      </c>
      <c r="H906" s="40" t="s">
        <v>153</v>
      </c>
      <c r="I906" s="136"/>
      <c r="J906" s="492"/>
      <c r="K906" s="8"/>
      <c r="L906" s="8"/>
    </row>
    <row r="907" spans="1:12">
      <c r="A907" s="565">
        <f t="shared" si="116"/>
        <v>1283</v>
      </c>
      <c r="B907" s="571">
        <f t="shared" si="116"/>
        <v>16</v>
      </c>
      <c r="C907" s="130"/>
      <c r="D907" s="465" t="s">
        <v>427</v>
      </c>
      <c r="E907" s="22" t="s">
        <v>11</v>
      </c>
      <c r="F907" s="290">
        <v>81</v>
      </c>
      <c r="G907" s="294"/>
      <c r="H907" s="79"/>
      <c r="I907" s="136"/>
      <c r="J907" s="492"/>
      <c r="K907" s="8"/>
      <c r="L907" s="8"/>
    </row>
    <row r="908" spans="1:12">
      <c r="A908" s="565">
        <f t="shared" si="116"/>
        <v>1284</v>
      </c>
      <c r="B908" s="571">
        <f t="shared" si="116"/>
        <v>17</v>
      </c>
      <c r="C908" s="130"/>
      <c r="D908" s="465" t="s">
        <v>428</v>
      </c>
      <c r="E908" s="22" t="s">
        <v>11</v>
      </c>
      <c r="F908" s="290">
        <v>5</v>
      </c>
      <c r="G908" s="294"/>
      <c r="H908" s="79"/>
      <c r="I908" s="136"/>
      <c r="J908" s="492"/>
      <c r="K908" s="8"/>
      <c r="L908" s="8"/>
    </row>
    <row r="909" spans="1:12">
      <c r="A909" s="565" t="s">
        <v>5</v>
      </c>
      <c r="B909" s="571" t="s">
        <v>5</v>
      </c>
      <c r="C909" s="446" t="s">
        <v>429</v>
      </c>
      <c r="D909" s="464" t="s">
        <v>430</v>
      </c>
      <c r="E909" s="415" t="s">
        <v>153</v>
      </c>
      <c r="F909" s="416" t="s">
        <v>153</v>
      </c>
      <c r="G909" s="774" t="s">
        <v>153</v>
      </c>
      <c r="H909" s="40" t="s">
        <v>153</v>
      </c>
      <c r="I909" s="136"/>
      <c r="J909" s="492"/>
      <c r="K909" s="8"/>
      <c r="L909" s="8"/>
    </row>
    <row r="910" spans="1:12">
      <c r="A910" s="565" t="s">
        <v>5</v>
      </c>
      <c r="B910" s="571" t="s">
        <v>5</v>
      </c>
      <c r="C910" s="446" t="s">
        <v>431</v>
      </c>
      <c r="D910" s="464" t="s">
        <v>432</v>
      </c>
      <c r="E910" s="415" t="s">
        <v>153</v>
      </c>
      <c r="F910" s="416" t="s">
        <v>153</v>
      </c>
      <c r="G910" s="774" t="s">
        <v>153</v>
      </c>
      <c r="H910" s="40" t="s">
        <v>153</v>
      </c>
      <c r="I910" s="136"/>
      <c r="J910" s="492"/>
      <c r="K910" s="8"/>
      <c r="L910" s="8"/>
    </row>
    <row r="911" spans="1:12">
      <c r="A911" s="565">
        <f t="shared" si="116"/>
        <v>1285</v>
      </c>
      <c r="B911" s="571">
        <f t="shared" si="116"/>
        <v>18</v>
      </c>
      <c r="C911" s="130"/>
      <c r="D911" s="465" t="s">
        <v>433</v>
      </c>
      <c r="E911" s="22" t="s">
        <v>2</v>
      </c>
      <c r="F911" s="290">
        <v>455</v>
      </c>
      <c r="G911" s="294"/>
      <c r="H911" s="79"/>
      <c r="I911" s="136"/>
      <c r="J911" s="492"/>
      <c r="K911" s="8"/>
      <c r="L911" s="8"/>
    </row>
    <row r="912" spans="1:12">
      <c r="A912" s="565" t="s">
        <v>5</v>
      </c>
      <c r="B912" s="571" t="s">
        <v>5</v>
      </c>
      <c r="C912" s="446" t="s">
        <v>434</v>
      </c>
      <c r="D912" s="464" t="s">
        <v>435</v>
      </c>
      <c r="E912" s="415" t="s">
        <v>153</v>
      </c>
      <c r="F912" s="416" t="s">
        <v>153</v>
      </c>
      <c r="G912" s="774" t="s">
        <v>153</v>
      </c>
      <c r="H912" s="40" t="s">
        <v>153</v>
      </c>
      <c r="I912" s="136"/>
      <c r="J912" s="492"/>
      <c r="K912" s="8"/>
      <c r="L912" s="8"/>
    </row>
    <row r="913" spans="1:12">
      <c r="A913" s="565" t="s">
        <v>5</v>
      </c>
      <c r="B913" s="571" t="s">
        <v>5</v>
      </c>
      <c r="C913" s="471" t="s">
        <v>436</v>
      </c>
      <c r="D913" s="467" t="s">
        <v>437</v>
      </c>
      <c r="E913" s="415" t="s">
        <v>153</v>
      </c>
      <c r="F913" s="416" t="s">
        <v>153</v>
      </c>
      <c r="G913" s="774" t="s">
        <v>153</v>
      </c>
      <c r="H913" s="40" t="s">
        <v>153</v>
      </c>
      <c r="I913" s="136"/>
      <c r="J913" s="492"/>
      <c r="K913" s="8"/>
      <c r="L913" s="8"/>
    </row>
    <row r="914" spans="1:12">
      <c r="A914" s="565">
        <f t="shared" si="116"/>
        <v>1286</v>
      </c>
      <c r="B914" s="571">
        <f t="shared" si="116"/>
        <v>19</v>
      </c>
      <c r="C914" s="472"/>
      <c r="D914" s="468" t="s">
        <v>438</v>
      </c>
      <c r="E914" s="22" t="s">
        <v>439</v>
      </c>
      <c r="F914" s="290">
        <v>860</v>
      </c>
      <c r="G914" s="294"/>
      <c r="H914" s="79"/>
      <c r="I914" s="136"/>
      <c r="J914" s="492"/>
      <c r="K914" s="8"/>
      <c r="L914" s="8"/>
    </row>
    <row r="915" spans="1:12">
      <c r="A915" s="565">
        <f t="shared" si="116"/>
        <v>1287</v>
      </c>
      <c r="B915" s="571">
        <f t="shared" si="116"/>
        <v>20</v>
      </c>
      <c r="C915" s="472"/>
      <c r="D915" s="468" t="s">
        <v>440</v>
      </c>
      <c r="E915" s="22" t="s">
        <v>4</v>
      </c>
      <c r="F915" s="290">
        <v>8748</v>
      </c>
      <c r="G915" s="294"/>
      <c r="H915" s="79"/>
      <c r="I915" s="136"/>
      <c r="J915" s="492"/>
      <c r="K915" s="8"/>
      <c r="L915" s="8"/>
    </row>
    <row r="916" spans="1:12">
      <c r="A916" s="565" t="s">
        <v>5</v>
      </c>
      <c r="B916" s="571" t="s">
        <v>5</v>
      </c>
      <c r="C916" s="471" t="s">
        <v>441</v>
      </c>
      <c r="D916" s="467" t="s">
        <v>442</v>
      </c>
      <c r="E916" s="415" t="s">
        <v>153</v>
      </c>
      <c r="F916" s="416" t="s">
        <v>153</v>
      </c>
      <c r="G916" s="774" t="s">
        <v>153</v>
      </c>
      <c r="H916" s="40" t="s">
        <v>153</v>
      </c>
      <c r="I916" s="136"/>
      <c r="J916" s="492"/>
      <c r="K916" s="8"/>
      <c r="L916" s="8"/>
    </row>
    <row r="917" spans="1:12">
      <c r="A917" s="565">
        <f t="shared" si="116"/>
        <v>1288</v>
      </c>
      <c r="B917" s="571">
        <f t="shared" si="116"/>
        <v>21</v>
      </c>
      <c r="C917" s="470"/>
      <c r="D917" s="465" t="s">
        <v>443</v>
      </c>
      <c r="E917" s="22" t="s">
        <v>439</v>
      </c>
      <c r="F917" s="291">
        <v>860</v>
      </c>
      <c r="G917" s="294"/>
      <c r="H917" s="79"/>
      <c r="I917" s="136"/>
      <c r="J917" s="492"/>
      <c r="K917" s="8"/>
      <c r="L917" s="8"/>
    </row>
    <row r="918" spans="1:12">
      <c r="A918" s="565" t="s">
        <v>5</v>
      </c>
      <c r="B918" s="571" t="s">
        <v>5</v>
      </c>
      <c r="C918" s="471" t="s">
        <v>444</v>
      </c>
      <c r="D918" s="467" t="s">
        <v>445</v>
      </c>
      <c r="E918" s="415" t="s">
        <v>153</v>
      </c>
      <c r="F918" s="416" t="s">
        <v>153</v>
      </c>
      <c r="G918" s="774" t="s">
        <v>153</v>
      </c>
      <c r="H918" s="40" t="s">
        <v>153</v>
      </c>
      <c r="I918" s="136"/>
      <c r="J918" s="492"/>
      <c r="K918" s="8"/>
      <c r="L918" s="8"/>
    </row>
    <row r="919" spans="1:12">
      <c r="A919" s="565">
        <f t="shared" si="116"/>
        <v>1289</v>
      </c>
      <c r="B919" s="571">
        <f t="shared" si="116"/>
        <v>22</v>
      </c>
      <c r="C919" s="470"/>
      <c r="D919" s="465" t="s">
        <v>446</v>
      </c>
      <c r="E919" s="22" t="s">
        <v>439</v>
      </c>
      <c r="F919" s="291">
        <v>860</v>
      </c>
      <c r="G919" s="294"/>
      <c r="H919" s="79"/>
      <c r="I919" s="136"/>
      <c r="J919" s="492"/>
      <c r="K919" s="8"/>
      <c r="L919" s="8"/>
    </row>
    <row r="920" spans="1:12">
      <c r="A920" s="565" t="s">
        <v>5</v>
      </c>
      <c r="B920" s="571" t="s">
        <v>5</v>
      </c>
      <c r="C920" s="446" t="s">
        <v>447</v>
      </c>
      <c r="D920" s="464" t="s">
        <v>448</v>
      </c>
      <c r="E920" s="415" t="s">
        <v>153</v>
      </c>
      <c r="F920" s="416" t="s">
        <v>153</v>
      </c>
      <c r="G920" s="774" t="s">
        <v>153</v>
      </c>
      <c r="H920" s="40" t="s">
        <v>153</v>
      </c>
      <c r="I920" s="136"/>
      <c r="J920" s="492"/>
      <c r="K920" s="8"/>
      <c r="L920" s="8"/>
    </row>
    <row r="921" spans="1:12">
      <c r="A921" s="565" t="s">
        <v>5</v>
      </c>
      <c r="B921" s="571" t="s">
        <v>5</v>
      </c>
      <c r="C921" s="446" t="s">
        <v>449</v>
      </c>
      <c r="D921" s="464" t="s">
        <v>450</v>
      </c>
      <c r="E921" s="415" t="s">
        <v>153</v>
      </c>
      <c r="F921" s="416" t="s">
        <v>153</v>
      </c>
      <c r="G921" s="774" t="s">
        <v>153</v>
      </c>
      <c r="H921" s="40" t="s">
        <v>153</v>
      </c>
      <c r="I921" s="136"/>
      <c r="J921" s="492"/>
      <c r="K921" s="8"/>
      <c r="L921" s="8"/>
    </row>
    <row r="922" spans="1:12">
      <c r="A922" s="565">
        <f t="shared" si="116"/>
        <v>1290</v>
      </c>
      <c r="B922" s="571">
        <f t="shared" si="116"/>
        <v>23</v>
      </c>
      <c r="C922" s="130" t="s">
        <v>451</v>
      </c>
      <c r="D922" s="465" t="s">
        <v>452</v>
      </c>
      <c r="E922" s="22" t="s">
        <v>10</v>
      </c>
      <c r="F922" s="291">
        <v>426</v>
      </c>
      <c r="G922" s="294"/>
      <c r="H922" s="79"/>
      <c r="I922" s="136"/>
      <c r="J922" s="492"/>
      <c r="K922" s="8"/>
      <c r="L922" s="8"/>
    </row>
    <row r="923" spans="1:12">
      <c r="A923" s="565" t="s">
        <v>5</v>
      </c>
      <c r="B923" s="571" t="s">
        <v>5</v>
      </c>
      <c r="C923" s="446" t="s">
        <v>453</v>
      </c>
      <c r="D923" s="464" t="s">
        <v>454</v>
      </c>
      <c r="E923" s="415" t="s">
        <v>153</v>
      </c>
      <c r="F923" s="416" t="s">
        <v>153</v>
      </c>
      <c r="G923" s="774" t="s">
        <v>153</v>
      </c>
      <c r="H923" s="40" t="s">
        <v>153</v>
      </c>
      <c r="I923" s="136"/>
      <c r="J923" s="492"/>
      <c r="K923" s="8"/>
      <c r="L923" s="8"/>
    </row>
    <row r="924" spans="1:12">
      <c r="A924" s="565">
        <f t="shared" si="116"/>
        <v>1291</v>
      </c>
      <c r="B924" s="571">
        <f t="shared" si="116"/>
        <v>24</v>
      </c>
      <c r="C924" s="130" t="s">
        <v>455</v>
      </c>
      <c r="D924" s="465" t="s">
        <v>456</v>
      </c>
      <c r="E924" s="22" t="s">
        <v>10</v>
      </c>
      <c r="F924" s="290">
        <v>3413</v>
      </c>
      <c r="G924" s="294"/>
      <c r="H924" s="79"/>
      <c r="I924" s="136"/>
      <c r="J924" s="492"/>
      <c r="K924" s="8"/>
      <c r="L924" s="8"/>
    </row>
    <row r="925" spans="1:12">
      <c r="A925" s="565" t="s">
        <v>5</v>
      </c>
      <c r="B925" s="571" t="s">
        <v>5</v>
      </c>
      <c r="C925" s="446" t="s">
        <v>457</v>
      </c>
      <c r="D925" s="464" t="s">
        <v>36</v>
      </c>
      <c r="E925" s="415" t="s">
        <v>153</v>
      </c>
      <c r="F925" s="416" t="s">
        <v>153</v>
      </c>
      <c r="G925" s="774" t="s">
        <v>153</v>
      </c>
      <c r="H925" s="40" t="s">
        <v>153</v>
      </c>
      <c r="I925" s="136"/>
      <c r="J925" s="492"/>
      <c r="K925" s="8"/>
      <c r="L925" s="8"/>
    </row>
    <row r="926" spans="1:12">
      <c r="A926" s="565" t="s">
        <v>5</v>
      </c>
      <c r="B926" s="571" t="s">
        <v>5</v>
      </c>
      <c r="C926" s="446" t="s">
        <v>458</v>
      </c>
      <c r="D926" s="464" t="s">
        <v>459</v>
      </c>
      <c r="E926" s="415" t="s">
        <v>153</v>
      </c>
      <c r="F926" s="416" t="s">
        <v>153</v>
      </c>
      <c r="G926" s="774" t="s">
        <v>153</v>
      </c>
      <c r="H926" s="40" t="s">
        <v>153</v>
      </c>
      <c r="I926" s="136"/>
      <c r="J926" s="492"/>
      <c r="K926" s="8"/>
      <c r="L926" s="8"/>
    </row>
    <row r="927" spans="1:12">
      <c r="A927" s="565">
        <f t="shared" si="116"/>
        <v>1292</v>
      </c>
      <c r="B927" s="571">
        <f t="shared" si="116"/>
        <v>25</v>
      </c>
      <c r="C927" s="130"/>
      <c r="D927" s="465" t="s">
        <v>460</v>
      </c>
      <c r="E927" s="22" t="s">
        <v>10</v>
      </c>
      <c r="F927" s="290">
        <v>2616</v>
      </c>
      <c r="G927" s="294"/>
      <c r="H927" s="79"/>
      <c r="I927" s="136"/>
      <c r="J927" s="492"/>
      <c r="K927" s="8"/>
      <c r="L927" s="8"/>
    </row>
    <row r="928" spans="1:12">
      <c r="A928" s="565">
        <f t="shared" si="116"/>
        <v>1293</v>
      </c>
      <c r="B928" s="571">
        <f t="shared" si="116"/>
        <v>26</v>
      </c>
      <c r="C928" s="130"/>
      <c r="D928" s="465" t="s">
        <v>461</v>
      </c>
      <c r="E928" s="22" t="s">
        <v>10</v>
      </c>
      <c r="F928" s="290">
        <v>57</v>
      </c>
      <c r="G928" s="294"/>
      <c r="H928" s="79"/>
      <c r="I928" s="136"/>
      <c r="J928" s="492"/>
      <c r="K928" s="8"/>
      <c r="L928" s="8"/>
    </row>
    <row r="929" spans="1:12">
      <c r="A929" s="565" t="s">
        <v>5</v>
      </c>
      <c r="B929" s="571" t="s">
        <v>5</v>
      </c>
      <c r="C929" s="446" t="s">
        <v>462</v>
      </c>
      <c r="D929" s="464" t="s">
        <v>463</v>
      </c>
      <c r="E929" s="415" t="s">
        <v>153</v>
      </c>
      <c r="F929" s="416" t="s">
        <v>153</v>
      </c>
      <c r="G929" s="774" t="s">
        <v>153</v>
      </c>
      <c r="H929" s="40" t="s">
        <v>153</v>
      </c>
      <c r="I929" s="136"/>
      <c r="J929" s="492"/>
      <c r="K929" s="8"/>
      <c r="L929" s="8"/>
    </row>
    <row r="930" spans="1:12">
      <c r="A930" s="565">
        <f t="shared" si="116"/>
        <v>1294</v>
      </c>
      <c r="B930" s="571">
        <f t="shared" si="116"/>
        <v>27</v>
      </c>
      <c r="C930" s="130"/>
      <c r="D930" s="465" t="s">
        <v>464</v>
      </c>
      <c r="E930" s="22" t="s">
        <v>10</v>
      </c>
      <c r="F930" s="290">
        <v>796</v>
      </c>
      <c r="G930" s="294"/>
      <c r="H930" s="79"/>
      <c r="I930" s="136"/>
      <c r="J930" s="492"/>
      <c r="K930" s="8"/>
      <c r="L930" s="8"/>
    </row>
    <row r="931" spans="1:12">
      <c r="A931" s="565" t="s">
        <v>5</v>
      </c>
      <c r="B931" s="571" t="s">
        <v>5</v>
      </c>
      <c r="C931" s="446" t="s">
        <v>465</v>
      </c>
      <c r="D931" s="469" t="s">
        <v>466</v>
      </c>
      <c r="E931" s="415" t="s">
        <v>153</v>
      </c>
      <c r="F931" s="416" t="s">
        <v>153</v>
      </c>
      <c r="G931" s="774" t="s">
        <v>153</v>
      </c>
      <c r="H931" s="40" t="s">
        <v>153</v>
      </c>
      <c r="I931" s="136"/>
      <c r="J931" s="492"/>
      <c r="K931" s="8"/>
      <c r="L931" s="8"/>
    </row>
    <row r="932" spans="1:12">
      <c r="A932" s="565" t="s">
        <v>5</v>
      </c>
      <c r="B932" s="571" t="s">
        <v>5</v>
      </c>
      <c r="C932" s="446" t="s">
        <v>467</v>
      </c>
      <c r="D932" s="469" t="s">
        <v>468</v>
      </c>
      <c r="E932" s="415" t="s">
        <v>153</v>
      </c>
      <c r="F932" s="416" t="s">
        <v>153</v>
      </c>
      <c r="G932" s="774" t="s">
        <v>153</v>
      </c>
      <c r="H932" s="40" t="s">
        <v>153</v>
      </c>
      <c r="I932" s="136"/>
      <c r="J932" s="492"/>
      <c r="K932" s="8"/>
      <c r="L932" s="8"/>
    </row>
    <row r="933" spans="1:12">
      <c r="A933" s="565">
        <f t="shared" si="116"/>
        <v>1295</v>
      </c>
      <c r="B933" s="571">
        <f t="shared" si="116"/>
        <v>28</v>
      </c>
      <c r="C933" s="130"/>
      <c r="D933" s="272" t="s">
        <v>469</v>
      </c>
      <c r="E933" s="22" t="s">
        <v>3</v>
      </c>
      <c r="F933" s="290">
        <v>20</v>
      </c>
      <c r="G933" s="294"/>
      <c r="H933" s="79"/>
      <c r="I933" s="136"/>
      <c r="J933" s="492"/>
      <c r="K933" s="8"/>
      <c r="L933" s="8"/>
    </row>
    <row r="934" spans="1:12">
      <c r="A934" s="565" t="s">
        <v>5</v>
      </c>
      <c r="B934" s="571" t="s">
        <v>5</v>
      </c>
      <c r="C934" s="446" t="s">
        <v>470</v>
      </c>
      <c r="D934" s="469" t="s">
        <v>471</v>
      </c>
      <c r="E934" s="415" t="s">
        <v>153</v>
      </c>
      <c r="F934" s="416" t="s">
        <v>153</v>
      </c>
      <c r="G934" s="774" t="s">
        <v>153</v>
      </c>
      <c r="H934" s="40" t="s">
        <v>153</v>
      </c>
      <c r="I934" s="136"/>
      <c r="J934" s="492"/>
      <c r="K934" s="8"/>
      <c r="L934" s="8"/>
    </row>
    <row r="935" spans="1:12">
      <c r="A935" s="565">
        <f t="shared" si="116"/>
        <v>1296</v>
      </c>
      <c r="B935" s="571">
        <f t="shared" si="116"/>
        <v>29</v>
      </c>
      <c r="C935" s="130"/>
      <c r="D935" s="272" t="s">
        <v>534</v>
      </c>
      <c r="E935" s="22" t="s">
        <v>2</v>
      </c>
      <c r="F935" s="290">
        <v>250</v>
      </c>
      <c r="G935" s="294"/>
      <c r="H935" s="79"/>
      <c r="I935" s="136"/>
      <c r="J935" s="492"/>
      <c r="K935" s="8"/>
      <c r="L935" s="8"/>
    </row>
    <row r="936" spans="1:12">
      <c r="A936" s="565" t="s">
        <v>5</v>
      </c>
      <c r="B936" s="571" t="s">
        <v>5</v>
      </c>
      <c r="C936" s="446" t="s">
        <v>472</v>
      </c>
      <c r="D936" s="469" t="s">
        <v>473</v>
      </c>
      <c r="E936" s="415" t="s">
        <v>153</v>
      </c>
      <c r="F936" s="416" t="s">
        <v>153</v>
      </c>
      <c r="G936" s="774" t="s">
        <v>153</v>
      </c>
      <c r="H936" s="40" t="s">
        <v>153</v>
      </c>
      <c r="I936" s="136"/>
      <c r="J936" s="492"/>
      <c r="K936" s="8"/>
      <c r="L936" s="8"/>
    </row>
    <row r="937" spans="1:12">
      <c r="A937" s="565">
        <f t="shared" ref="A937:B978" si="117">IF(A936="*","*",MAX(A930:A936)+1)</f>
        <v>1297</v>
      </c>
      <c r="B937" s="571">
        <f t="shared" si="117"/>
        <v>30</v>
      </c>
      <c r="C937" s="130"/>
      <c r="D937" s="272" t="s">
        <v>474</v>
      </c>
      <c r="E937" s="22" t="s">
        <v>3</v>
      </c>
      <c r="F937" s="290">
        <v>16</v>
      </c>
      <c r="G937" s="294"/>
      <c r="H937" s="79"/>
      <c r="I937" s="136"/>
      <c r="J937" s="492"/>
      <c r="K937" s="8"/>
      <c r="L937" s="8"/>
    </row>
    <row r="938" spans="1:12">
      <c r="A938" s="565">
        <f t="shared" si="117"/>
        <v>1298</v>
      </c>
      <c r="B938" s="571">
        <f t="shared" si="117"/>
        <v>31</v>
      </c>
      <c r="C938" s="470"/>
      <c r="D938" s="272" t="s">
        <v>475</v>
      </c>
      <c r="E938" s="22" t="s">
        <v>2</v>
      </c>
      <c r="F938" s="290">
        <v>250</v>
      </c>
      <c r="G938" s="294"/>
      <c r="H938" s="79"/>
      <c r="I938" s="136"/>
      <c r="J938" s="492"/>
      <c r="K938" s="8"/>
      <c r="L938" s="8"/>
    </row>
    <row r="939" spans="1:12">
      <c r="A939" s="565" t="s">
        <v>5</v>
      </c>
      <c r="B939" s="571" t="s">
        <v>5</v>
      </c>
      <c r="C939" s="446" t="s">
        <v>476</v>
      </c>
      <c r="D939" s="469" t="s">
        <v>477</v>
      </c>
      <c r="E939" s="415" t="s">
        <v>153</v>
      </c>
      <c r="F939" s="416" t="s">
        <v>153</v>
      </c>
      <c r="G939" s="774" t="s">
        <v>153</v>
      </c>
      <c r="H939" s="40" t="s">
        <v>153</v>
      </c>
      <c r="I939" s="136"/>
      <c r="J939" s="492"/>
      <c r="K939" s="8"/>
      <c r="L939" s="8"/>
    </row>
    <row r="940" spans="1:12">
      <c r="A940" s="565" t="s">
        <v>5</v>
      </c>
      <c r="B940" s="571" t="s">
        <v>5</v>
      </c>
      <c r="C940" s="446" t="s">
        <v>478</v>
      </c>
      <c r="D940" s="469" t="s">
        <v>535</v>
      </c>
      <c r="E940" s="415" t="s">
        <v>153</v>
      </c>
      <c r="F940" s="416" t="s">
        <v>153</v>
      </c>
      <c r="G940" s="774" t="s">
        <v>153</v>
      </c>
      <c r="H940" s="40" t="s">
        <v>153</v>
      </c>
      <c r="I940" s="136"/>
      <c r="J940" s="492"/>
      <c r="K940" s="8"/>
      <c r="L940" s="8"/>
    </row>
    <row r="941" spans="1:12" ht="24">
      <c r="A941" s="565">
        <f t="shared" si="117"/>
        <v>1299</v>
      </c>
      <c r="B941" s="571">
        <f t="shared" si="117"/>
        <v>32</v>
      </c>
      <c r="C941" s="130"/>
      <c r="D941" s="272" t="s">
        <v>851</v>
      </c>
      <c r="E941" s="22" t="s">
        <v>3</v>
      </c>
      <c r="F941" s="290">
        <v>1</v>
      </c>
      <c r="G941" s="294"/>
      <c r="H941" s="79"/>
      <c r="I941" s="136"/>
      <c r="J941" s="492"/>
      <c r="K941" s="8"/>
      <c r="L941" s="8"/>
    </row>
    <row r="942" spans="1:12" ht="24">
      <c r="A942" s="565">
        <f t="shared" si="117"/>
        <v>1300</v>
      </c>
      <c r="B942" s="571">
        <f t="shared" si="117"/>
        <v>33</v>
      </c>
      <c r="C942" s="130"/>
      <c r="D942" s="272" t="s">
        <v>852</v>
      </c>
      <c r="E942" s="22" t="s">
        <v>3</v>
      </c>
      <c r="F942" s="290">
        <v>2</v>
      </c>
      <c r="G942" s="294"/>
      <c r="H942" s="79"/>
      <c r="I942" s="136"/>
      <c r="J942" s="492"/>
      <c r="K942" s="8"/>
      <c r="L942" s="8"/>
    </row>
    <row r="943" spans="1:12" ht="24">
      <c r="A943" s="565">
        <f t="shared" si="117"/>
        <v>1301</v>
      </c>
      <c r="B943" s="571">
        <f t="shared" si="117"/>
        <v>34</v>
      </c>
      <c r="C943" s="130"/>
      <c r="D943" s="272" t="s">
        <v>853</v>
      </c>
      <c r="E943" s="22" t="s">
        <v>3</v>
      </c>
      <c r="F943" s="290">
        <v>1</v>
      </c>
      <c r="G943" s="294"/>
      <c r="H943" s="79"/>
      <c r="I943" s="136"/>
      <c r="J943" s="492"/>
      <c r="K943" s="8"/>
      <c r="L943" s="8"/>
    </row>
    <row r="944" spans="1:12" ht="24">
      <c r="A944" s="565">
        <f t="shared" si="117"/>
        <v>1302</v>
      </c>
      <c r="B944" s="571">
        <f t="shared" si="117"/>
        <v>35</v>
      </c>
      <c r="C944" s="130"/>
      <c r="D944" s="272" t="s">
        <v>854</v>
      </c>
      <c r="E944" s="22" t="s">
        <v>3</v>
      </c>
      <c r="F944" s="290">
        <v>2</v>
      </c>
      <c r="G944" s="294"/>
      <c r="H944" s="79"/>
      <c r="I944" s="136"/>
      <c r="J944" s="492"/>
      <c r="K944" s="8"/>
      <c r="L944" s="8"/>
    </row>
    <row r="945" spans="1:12" ht="24">
      <c r="A945" s="565">
        <f t="shared" si="117"/>
        <v>1303</v>
      </c>
      <c r="B945" s="571">
        <f t="shared" si="117"/>
        <v>36</v>
      </c>
      <c r="C945" s="130"/>
      <c r="D945" s="272" t="s">
        <v>855</v>
      </c>
      <c r="E945" s="22" t="s">
        <v>3</v>
      </c>
      <c r="F945" s="290">
        <v>2</v>
      </c>
      <c r="G945" s="294"/>
      <c r="H945" s="79"/>
      <c r="I945" s="136"/>
      <c r="J945" s="492"/>
      <c r="K945" s="8"/>
      <c r="L945" s="8"/>
    </row>
    <row r="946" spans="1:12">
      <c r="A946" s="565"/>
      <c r="B946" s="571" t="s">
        <v>5</v>
      </c>
      <c r="C946" s="446" t="s">
        <v>479</v>
      </c>
      <c r="D946" s="464" t="s">
        <v>480</v>
      </c>
      <c r="E946" s="415" t="s">
        <v>153</v>
      </c>
      <c r="F946" s="416" t="s">
        <v>153</v>
      </c>
      <c r="G946" s="774" t="s">
        <v>153</v>
      </c>
      <c r="H946" s="40" t="s">
        <v>153</v>
      </c>
      <c r="I946" s="136"/>
      <c r="J946" s="492"/>
      <c r="K946" s="8"/>
      <c r="L946" s="8"/>
    </row>
    <row r="947" spans="1:12" ht="24">
      <c r="A947" s="565">
        <f t="shared" si="117"/>
        <v>1304</v>
      </c>
      <c r="B947" s="571">
        <f t="shared" si="117"/>
        <v>37</v>
      </c>
      <c r="C947" s="130" t="s">
        <v>481</v>
      </c>
      <c r="D947" s="465" t="s">
        <v>536</v>
      </c>
      <c r="E947" s="22" t="s">
        <v>2</v>
      </c>
      <c r="F947" s="292">
        <v>15</v>
      </c>
      <c r="G947" s="294"/>
      <c r="H947" s="79"/>
      <c r="I947" s="136"/>
      <c r="J947" s="492"/>
      <c r="K947" s="8"/>
      <c r="L947" s="8"/>
    </row>
    <row r="948" spans="1:12" ht="24">
      <c r="A948" s="565">
        <f t="shared" si="117"/>
        <v>1305</v>
      </c>
      <c r="B948" s="571">
        <f t="shared" si="117"/>
        <v>38</v>
      </c>
      <c r="C948" s="130"/>
      <c r="D948" s="465" t="s">
        <v>537</v>
      </c>
      <c r="E948" s="22" t="s">
        <v>2</v>
      </c>
      <c r="F948" s="292">
        <v>15</v>
      </c>
      <c r="G948" s="294"/>
      <c r="H948" s="79"/>
      <c r="I948" s="136"/>
      <c r="J948" s="492"/>
      <c r="K948" s="8"/>
      <c r="L948" s="8"/>
    </row>
    <row r="949" spans="1:12">
      <c r="A949" s="565" t="s">
        <v>5</v>
      </c>
      <c r="B949" s="571" t="s">
        <v>5</v>
      </c>
      <c r="C949" s="446" t="s">
        <v>482</v>
      </c>
      <c r="D949" s="464" t="s">
        <v>483</v>
      </c>
      <c r="E949" s="415" t="s">
        <v>153</v>
      </c>
      <c r="F949" s="416" t="s">
        <v>153</v>
      </c>
      <c r="G949" s="774" t="s">
        <v>153</v>
      </c>
      <c r="H949" s="40" t="s">
        <v>153</v>
      </c>
      <c r="I949" s="136"/>
      <c r="J949" s="492"/>
      <c r="K949" s="8"/>
      <c r="L949" s="8"/>
    </row>
    <row r="950" spans="1:12">
      <c r="A950" s="565">
        <f t="shared" si="117"/>
        <v>1306</v>
      </c>
      <c r="B950" s="571" t="s">
        <v>5</v>
      </c>
      <c r="C950" s="130"/>
      <c r="D950" s="465" t="s">
        <v>484</v>
      </c>
      <c r="E950" s="22" t="s">
        <v>153</v>
      </c>
      <c r="F950" s="292" t="s">
        <v>153</v>
      </c>
      <c r="G950" s="294" t="s">
        <v>153</v>
      </c>
      <c r="H950" s="79" t="s">
        <v>153</v>
      </c>
      <c r="I950" s="136"/>
      <c r="J950" s="492"/>
      <c r="K950" s="8"/>
      <c r="L950" s="8"/>
    </row>
    <row r="951" spans="1:12">
      <c r="A951" s="565">
        <f t="shared" si="117"/>
        <v>1307</v>
      </c>
      <c r="B951" s="571">
        <f t="shared" si="117"/>
        <v>39</v>
      </c>
      <c r="C951" s="473"/>
      <c r="D951" s="272" t="s">
        <v>485</v>
      </c>
      <c r="E951" s="22" t="s">
        <v>2</v>
      </c>
      <c r="F951" s="292">
        <v>24</v>
      </c>
      <c r="G951" s="294"/>
      <c r="H951" s="79"/>
      <c r="I951" s="136"/>
      <c r="J951" s="492"/>
      <c r="K951" s="8"/>
      <c r="L951" s="8"/>
    </row>
    <row r="952" spans="1:12">
      <c r="A952" s="565" t="s">
        <v>5</v>
      </c>
      <c r="B952" s="571" t="s">
        <v>5</v>
      </c>
      <c r="C952" s="446" t="s">
        <v>486</v>
      </c>
      <c r="D952" s="469" t="s">
        <v>487</v>
      </c>
      <c r="E952" s="415" t="s">
        <v>153</v>
      </c>
      <c r="F952" s="416" t="s">
        <v>153</v>
      </c>
      <c r="G952" s="774" t="s">
        <v>153</v>
      </c>
      <c r="H952" s="40" t="s">
        <v>153</v>
      </c>
      <c r="I952" s="136"/>
      <c r="J952" s="492"/>
      <c r="K952" s="8"/>
      <c r="L952" s="8"/>
    </row>
    <row r="953" spans="1:12">
      <c r="A953" s="565" t="s">
        <v>5</v>
      </c>
      <c r="B953" s="571" t="s">
        <v>5</v>
      </c>
      <c r="C953" s="446" t="s">
        <v>488</v>
      </c>
      <c r="D953" s="469" t="s">
        <v>540</v>
      </c>
      <c r="E953" s="415" t="s">
        <v>153</v>
      </c>
      <c r="F953" s="416" t="s">
        <v>153</v>
      </c>
      <c r="G953" s="774" t="s">
        <v>153</v>
      </c>
      <c r="H953" s="40" t="s">
        <v>153</v>
      </c>
      <c r="I953" s="136"/>
      <c r="J953" s="492"/>
      <c r="K953" s="8"/>
      <c r="L953" s="8"/>
    </row>
    <row r="954" spans="1:12">
      <c r="A954" s="565">
        <f t="shared" si="117"/>
        <v>1308</v>
      </c>
      <c r="B954" s="571">
        <f t="shared" si="117"/>
        <v>40</v>
      </c>
      <c r="C954" s="130"/>
      <c r="D954" s="272" t="s">
        <v>489</v>
      </c>
      <c r="E954" s="22" t="s">
        <v>2</v>
      </c>
      <c r="F954" s="290">
        <v>506</v>
      </c>
      <c r="G954" s="294"/>
      <c r="H954" s="79"/>
      <c r="I954" s="136"/>
      <c r="J954" s="492"/>
      <c r="K954" s="8"/>
      <c r="L954" s="8"/>
    </row>
    <row r="955" spans="1:12">
      <c r="A955" s="565" t="s">
        <v>5</v>
      </c>
      <c r="B955" s="571" t="s">
        <v>5</v>
      </c>
      <c r="C955" s="446" t="s">
        <v>490</v>
      </c>
      <c r="D955" s="469" t="s">
        <v>491</v>
      </c>
      <c r="E955" s="415" t="s">
        <v>153</v>
      </c>
      <c r="F955" s="416" t="s">
        <v>153</v>
      </c>
      <c r="G955" s="774" t="s">
        <v>153</v>
      </c>
      <c r="H955" s="40" t="s">
        <v>153</v>
      </c>
      <c r="I955" s="136"/>
      <c r="J955" s="492"/>
      <c r="K955" s="8"/>
      <c r="L955" s="8"/>
    </row>
    <row r="956" spans="1:12">
      <c r="A956" s="565">
        <f t="shared" si="117"/>
        <v>1309</v>
      </c>
      <c r="B956" s="571">
        <f t="shared" si="117"/>
        <v>41</v>
      </c>
      <c r="C956" s="130"/>
      <c r="D956" s="893" t="s">
        <v>958</v>
      </c>
      <c r="E956" s="22" t="s">
        <v>2</v>
      </c>
      <c r="F956" s="290">
        <v>496</v>
      </c>
      <c r="G956" s="294"/>
      <c r="H956" s="79"/>
      <c r="I956" s="136"/>
      <c r="J956" s="492"/>
      <c r="K956" s="8"/>
      <c r="L956" s="8"/>
    </row>
    <row r="957" spans="1:12">
      <c r="A957" s="565" t="s">
        <v>5</v>
      </c>
      <c r="B957" s="571" t="s">
        <v>5</v>
      </c>
      <c r="C957" s="446" t="s">
        <v>492</v>
      </c>
      <c r="D957" s="469" t="s">
        <v>493</v>
      </c>
      <c r="E957" s="415" t="s">
        <v>153</v>
      </c>
      <c r="F957" s="416" t="s">
        <v>153</v>
      </c>
      <c r="G957" s="774" t="s">
        <v>153</v>
      </c>
      <c r="H957" s="40" t="s">
        <v>153</v>
      </c>
      <c r="I957" s="136"/>
      <c r="J957" s="492"/>
      <c r="K957" s="8"/>
      <c r="L957" s="8"/>
    </row>
    <row r="958" spans="1:12">
      <c r="A958" s="565">
        <f t="shared" si="117"/>
        <v>1310</v>
      </c>
      <c r="B958" s="571" t="s">
        <v>5</v>
      </c>
      <c r="C958" s="130"/>
      <c r="D958" s="272" t="s">
        <v>494</v>
      </c>
      <c r="E958" s="22" t="s">
        <v>153</v>
      </c>
      <c r="F958" s="290" t="s">
        <v>153</v>
      </c>
      <c r="G958" s="294" t="s">
        <v>153</v>
      </c>
      <c r="H958" s="79" t="s">
        <v>153</v>
      </c>
      <c r="I958" s="136"/>
      <c r="J958" s="492"/>
      <c r="K958" s="8"/>
      <c r="L958" s="8"/>
    </row>
    <row r="959" spans="1:12">
      <c r="A959" s="565" t="s">
        <v>5</v>
      </c>
      <c r="B959" s="571" t="s">
        <v>5</v>
      </c>
      <c r="C959" s="446" t="s">
        <v>495</v>
      </c>
      <c r="D959" s="464" t="s">
        <v>496</v>
      </c>
      <c r="E959" s="415" t="s">
        <v>153</v>
      </c>
      <c r="F959" s="416" t="s">
        <v>153</v>
      </c>
      <c r="G959" s="774" t="s">
        <v>153</v>
      </c>
      <c r="H959" s="40" t="s">
        <v>153</v>
      </c>
      <c r="I959" s="136"/>
      <c r="J959" s="492"/>
      <c r="K959" s="8"/>
      <c r="L959" s="8"/>
    </row>
    <row r="960" spans="1:12">
      <c r="A960" s="565">
        <f t="shared" si="117"/>
        <v>1311</v>
      </c>
      <c r="B960" s="571">
        <f t="shared" si="117"/>
        <v>42</v>
      </c>
      <c r="C960" s="130" t="s">
        <v>497</v>
      </c>
      <c r="D960" s="465" t="s">
        <v>498</v>
      </c>
      <c r="E960" s="22" t="s">
        <v>10</v>
      </c>
      <c r="F960" s="290">
        <v>303</v>
      </c>
      <c r="G960" s="294"/>
      <c r="H960" s="79"/>
      <c r="I960" s="136"/>
      <c r="J960" s="492"/>
      <c r="K960" s="8"/>
      <c r="L960" s="8"/>
    </row>
    <row r="961" spans="1:12">
      <c r="A961" s="565" t="s">
        <v>5</v>
      </c>
      <c r="B961" s="571" t="s">
        <v>5</v>
      </c>
      <c r="C961" s="446" t="s">
        <v>499</v>
      </c>
      <c r="D961" s="464" t="s">
        <v>500</v>
      </c>
      <c r="E961" s="415" t="s">
        <v>153</v>
      </c>
      <c r="F961" s="416" t="s">
        <v>153</v>
      </c>
      <c r="G961" s="774" t="s">
        <v>153</v>
      </c>
      <c r="H961" s="40" t="s">
        <v>153</v>
      </c>
      <c r="I961" s="136"/>
      <c r="J961" s="492"/>
      <c r="K961" s="8"/>
      <c r="L961" s="8"/>
    </row>
    <row r="962" spans="1:12">
      <c r="A962" s="565">
        <f t="shared" si="117"/>
        <v>1312</v>
      </c>
      <c r="B962" s="571">
        <f t="shared" si="117"/>
        <v>43</v>
      </c>
      <c r="C962" s="130"/>
      <c r="D962" s="465" t="s">
        <v>501</v>
      </c>
      <c r="E962" s="22" t="s">
        <v>10</v>
      </c>
      <c r="F962" s="290">
        <v>168</v>
      </c>
      <c r="G962" s="294"/>
      <c r="H962" s="79"/>
      <c r="I962" s="136"/>
      <c r="J962" s="492"/>
      <c r="K962" s="8"/>
      <c r="L962" s="8"/>
    </row>
    <row r="963" spans="1:12">
      <c r="A963" s="565">
        <f t="shared" si="117"/>
        <v>1313</v>
      </c>
      <c r="B963" s="571">
        <f t="shared" si="117"/>
        <v>44</v>
      </c>
      <c r="C963" s="130"/>
      <c r="D963" s="465" t="s">
        <v>502</v>
      </c>
      <c r="E963" s="22" t="s">
        <v>10</v>
      </c>
      <c r="F963" s="290">
        <v>785</v>
      </c>
      <c r="G963" s="294"/>
      <c r="H963" s="79"/>
      <c r="I963" s="136"/>
      <c r="J963" s="492"/>
      <c r="K963" s="8"/>
      <c r="L963" s="8"/>
    </row>
    <row r="964" spans="1:12">
      <c r="A964" s="565">
        <f t="shared" si="117"/>
        <v>1314</v>
      </c>
      <c r="B964" s="571">
        <f t="shared" si="117"/>
        <v>45</v>
      </c>
      <c r="C964" s="130"/>
      <c r="D964" s="465" t="s">
        <v>503</v>
      </c>
      <c r="E964" s="22" t="s">
        <v>10</v>
      </c>
      <c r="F964" s="290">
        <v>128</v>
      </c>
      <c r="G964" s="294"/>
      <c r="H964" s="79"/>
      <c r="I964" s="136"/>
      <c r="J964" s="492"/>
      <c r="K964" s="8"/>
      <c r="L964" s="8"/>
    </row>
    <row r="965" spans="1:12">
      <c r="A965" s="565">
        <f t="shared" si="117"/>
        <v>1315</v>
      </c>
      <c r="B965" s="571">
        <f t="shared" si="117"/>
        <v>46</v>
      </c>
      <c r="C965" s="130" t="s">
        <v>504</v>
      </c>
      <c r="D965" s="465" t="s">
        <v>505</v>
      </c>
      <c r="E965" s="22" t="s">
        <v>60</v>
      </c>
      <c r="F965" s="290">
        <v>1</v>
      </c>
      <c r="G965" s="294"/>
      <c r="H965" s="79"/>
      <c r="I965" s="136"/>
      <c r="J965" s="492"/>
      <c r="K965" s="8"/>
      <c r="L965" s="8"/>
    </row>
    <row r="966" spans="1:12">
      <c r="A966" s="565">
        <f t="shared" si="117"/>
        <v>1316</v>
      </c>
      <c r="B966" s="571">
        <f t="shared" si="117"/>
        <v>47</v>
      </c>
      <c r="C966" s="130" t="s">
        <v>506</v>
      </c>
      <c r="D966" s="272" t="s">
        <v>507</v>
      </c>
      <c r="E966" s="22" t="s">
        <v>2</v>
      </c>
      <c r="F966" s="290">
        <v>31</v>
      </c>
      <c r="G966" s="294"/>
      <c r="H966" s="79"/>
      <c r="I966" s="136"/>
      <c r="J966" s="492"/>
      <c r="K966" s="8"/>
      <c r="L966" s="8"/>
    </row>
    <row r="967" spans="1:12">
      <c r="A967" s="565" t="s">
        <v>5</v>
      </c>
      <c r="B967" s="571" t="s">
        <v>5</v>
      </c>
      <c r="C967" s="446" t="s">
        <v>508</v>
      </c>
      <c r="D967" s="469" t="s">
        <v>509</v>
      </c>
      <c r="E967" s="415" t="s">
        <v>153</v>
      </c>
      <c r="F967" s="416" t="s">
        <v>153</v>
      </c>
      <c r="G967" s="774" t="s">
        <v>153</v>
      </c>
      <c r="H967" s="40" t="s">
        <v>153</v>
      </c>
      <c r="I967" s="136"/>
      <c r="J967" s="492"/>
      <c r="K967" s="8"/>
      <c r="L967" s="8"/>
    </row>
    <row r="968" spans="1:12" ht="24">
      <c r="A968" s="565">
        <f t="shared" si="117"/>
        <v>1317</v>
      </c>
      <c r="B968" s="571">
        <f t="shared" si="117"/>
        <v>48</v>
      </c>
      <c r="C968" s="130"/>
      <c r="D968" s="272" t="s">
        <v>510</v>
      </c>
      <c r="E968" s="22" t="s">
        <v>10</v>
      </c>
      <c r="F968" s="290">
        <v>1941</v>
      </c>
      <c r="G968" s="294"/>
      <c r="H968" s="79"/>
      <c r="I968" s="136"/>
      <c r="J968" s="492"/>
      <c r="K968" s="8"/>
      <c r="L968" s="8"/>
    </row>
    <row r="969" spans="1:12">
      <c r="A969" s="565" t="s">
        <v>5</v>
      </c>
      <c r="B969" s="571" t="s">
        <v>5</v>
      </c>
      <c r="C969" s="446" t="s">
        <v>511</v>
      </c>
      <c r="D969" s="469" t="s">
        <v>512</v>
      </c>
      <c r="E969" s="415" t="s">
        <v>153</v>
      </c>
      <c r="F969" s="416" t="s">
        <v>153</v>
      </c>
      <c r="G969" s="774" t="s">
        <v>153</v>
      </c>
      <c r="H969" s="40" t="s">
        <v>153</v>
      </c>
      <c r="I969" s="136"/>
      <c r="J969" s="492"/>
      <c r="K969" s="8"/>
      <c r="L969" s="8"/>
    </row>
    <row r="970" spans="1:12" ht="24">
      <c r="A970" s="565">
        <f t="shared" si="117"/>
        <v>1318</v>
      </c>
      <c r="B970" s="571">
        <f t="shared" si="117"/>
        <v>49</v>
      </c>
      <c r="C970" s="130"/>
      <c r="D970" s="272" t="s">
        <v>513</v>
      </c>
      <c r="E970" s="22" t="s">
        <v>10</v>
      </c>
      <c r="F970" s="290">
        <v>1502</v>
      </c>
      <c r="G970" s="294"/>
      <c r="H970" s="79"/>
      <c r="I970" s="136"/>
      <c r="J970" s="492"/>
      <c r="K970" s="8"/>
      <c r="L970" s="8"/>
    </row>
    <row r="971" spans="1:12">
      <c r="A971" s="565" t="s">
        <v>5</v>
      </c>
      <c r="B971" s="571" t="s">
        <v>5</v>
      </c>
      <c r="C971" s="446" t="s">
        <v>514</v>
      </c>
      <c r="D971" s="464" t="s">
        <v>515</v>
      </c>
      <c r="E971" s="415" t="s">
        <v>153</v>
      </c>
      <c r="F971" s="416" t="s">
        <v>153</v>
      </c>
      <c r="G971" s="774" t="s">
        <v>153</v>
      </c>
      <c r="H971" s="40" t="s">
        <v>153</v>
      </c>
      <c r="I971" s="136"/>
      <c r="J971" s="492"/>
      <c r="K971" s="8"/>
      <c r="L971" s="8"/>
    </row>
    <row r="972" spans="1:12">
      <c r="A972" s="565">
        <f t="shared" si="117"/>
        <v>1319</v>
      </c>
      <c r="B972" s="571">
        <f t="shared" si="117"/>
        <v>50</v>
      </c>
      <c r="C972" s="130"/>
      <c r="D972" s="465" t="s">
        <v>516</v>
      </c>
      <c r="E972" s="22" t="s">
        <v>4</v>
      </c>
      <c r="F972" s="291">
        <v>10</v>
      </c>
      <c r="G972" s="294"/>
      <c r="H972" s="79"/>
      <c r="I972" s="136"/>
      <c r="J972" s="492"/>
      <c r="K972" s="8"/>
      <c r="L972" s="8"/>
    </row>
    <row r="973" spans="1:12">
      <c r="A973" s="565">
        <f t="shared" si="117"/>
        <v>1320</v>
      </c>
      <c r="B973" s="571">
        <f t="shared" si="117"/>
        <v>51</v>
      </c>
      <c r="C973" s="130"/>
      <c r="D973" s="465" t="s">
        <v>517</v>
      </c>
      <c r="E973" s="22" t="s">
        <v>4</v>
      </c>
      <c r="F973" s="291">
        <v>2</v>
      </c>
      <c r="G973" s="294"/>
      <c r="H973" s="79"/>
      <c r="I973" s="136"/>
      <c r="J973" s="492"/>
      <c r="K973" s="8"/>
      <c r="L973" s="8"/>
    </row>
    <row r="974" spans="1:12">
      <c r="A974" s="565">
        <f t="shared" si="117"/>
        <v>1321</v>
      </c>
      <c r="B974" s="571">
        <f t="shared" si="117"/>
        <v>52</v>
      </c>
      <c r="C974" s="130" t="s">
        <v>518</v>
      </c>
      <c r="D974" s="465" t="s">
        <v>519</v>
      </c>
      <c r="E974" s="22" t="s">
        <v>4</v>
      </c>
      <c r="F974" s="291">
        <v>908</v>
      </c>
      <c r="G974" s="294"/>
      <c r="H974" s="79"/>
      <c r="I974" s="136"/>
      <c r="J974" s="492"/>
      <c r="K974" s="8"/>
      <c r="L974" s="8"/>
    </row>
    <row r="975" spans="1:12">
      <c r="A975" s="565">
        <f t="shared" si="117"/>
        <v>1322</v>
      </c>
      <c r="B975" s="571">
        <f t="shared" si="117"/>
        <v>53</v>
      </c>
      <c r="C975" s="130" t="s">
        <v>520</v>
      </c>
      <c r="D975" s="465" t="s">
        <v>521</v>
      </c>
      <c r="E975" s="22" t="s">
        <v>172</v>
      </c>
      <c r="F975" s="290">
        <v>1</v>
      </c>
      <c r="G975" s="294"/>
      <c r="H975" s="79"/>
      <c r="I975" s="136"/>
      <c r="J975" s="492"/>
      <c r="K975" s="8"/>
      <c r="L975" s="8"/>
    </row>
    <row r="976" spans="1:12">
      <c r="A976" s="565">
        <f t="shared" si="117"/>
        <v>1323</v>
      </c>
      <c r="B976" s="571">
        <f t="shared" si="117"/>
        <v>54</v>
      </c>
      <c r="C976" s="130" t="s">
        <v>522</v>
      </c>
      <c r="D976" s="465" t="s">
        <v>538</v>
      </c>
      <c r="E976" s="22" t="s">
        <v>2</v>
      </c>
      <c r="F976" s="291">
        <v>500</v>
      </c>
      <c r="G976" s="294"/>
      <c r="H976" s="79"/>
      <c r="I976" s="136"/>
      <c r="J976" s="492"/>
      <c r="K976" s="8"/>
      <c r="L976" s="8"/>
    </row>
    <row r="977" spans="1:12" ht="36">
      <c r="A977" s="565">
        <f t="shared" si="117"/>
        <v>1324</v>
      </c>
      <c r="B977" s="571">
        <f t="shared" si="117"/>
        <v>55</v>
      </c>
      <c r="C977" s="130" t="s">
        <v>523</v>
      </c>
      <c r="D977" s="465" t="s">
        <v>524</v>
      </c>
      <c r="E977" s="22" t="s">
        <v>60</v>
      </c>
      <c r="F977" s="290">
        <v>1</v>
      </c>
      <c r="G977" s="294"/>
      <c r="H977" s="79"/>
      <c r="I977" s="136"/>
      <c r="J977" s="492"/>
      <c r="K977" s="8"/>
      <c r="L977" s="8"/>
    </row>
    <row r="978" spans="1:12" ht="13.5" thickBot="1">
      <c r="A978" s="276">
        <f t="shared" si="117"/>
        <v>1325</v>
      </c>
      <c r="B978" s="557">
        <f t="shared" si="117"/>
        <v>56</v>
      </c>
      <c r="C978" s="474" t="s">
        <v>525</v>
      </c>
      <c r="D978" s="456" t="s">
        <v>526</v>
      </c>
      <c r="E978" s="60" t="s">
        <v>2</v>
      </c>
      <c r="F978" s="293">
        <v>248</v>
      </c>
      <c r="G978" s="295"/>
      <c r="H978" s="79"/>
      <c r="I978" s="509"/>
      <c r="J978" s="492"/>
      <c r="K978" s="8"/>
      <c r="L978" s="8"/>
    </row>
    <row r="979" spans="1:12" ht="13.5" thickBot="1">
      <c r="A979" s="627" t="s">
        <v>5</v>
      </c>
      <c r="B979" s="1075" t="s">
        <v>539</v>
      </c>
      <c r="C979" s="1076"/>
      <c r="D979" s="1076"/>
      <c r="E979" s="1076"/>
      <c r="F979" s="1076"/>
      <c r="G979" s="1076"/>
      <c r="H979" s="98"/>
      <c r="I979" s="509"/>
      <c r="J979" s="492"/>
      <c r="K979" s="492"/>
      <c r="L979" s="8"/>
    </row>
    <row r="980" spans="1:12" ht="13.5" thickBot="1">
      <c r="A980" s="1053" t="s">
        <v>542</v>
      </c>
      <c r="B980" s="1054"/>
      <c r="C980" s="1054"/>
      <c r="D980" s="1054"/>
      <c r="E980" s="1054"/>
      <c r="F980" s="1054"/>
      <c r="G980" s="1054"/>
      <c r="H980" s="1055"/>
      <c r="I980" s="509"/>
      <c r="J980" s="492"/>
      <c r="K980" s="8"/>
      <c r="L980" s="8"/>
    </row>
    <row r="981" spans="1:12">
      <c r="A981" s="741" t="s">
        <v>5</v>
      </c>
      <c r="B981" s="341" t="s">
        <v>5</v>
      </c>
      <c r="C981" s="65" t="s">
        <v>374</v>
      </c>
      <c r="D981" s="463" t="s">
        <v>375</v>
      </c>
      <c r="E981" s="415" t="s">
        <v>153</v>
      </c>
      <c r="F981" s="416" t="s">
        <v>153</v>
      </c>
      <c r="G981" s="713" t="s">
        <v>153</v>
      </c>
      <c r="H981" s="40" t="s">
        <v>153</v>
      </c>
      <c r="I981" s="136"/>
      <c r="J981" s="492"/>
      <c r="K981" s="8"/>
      <c r="L981" s="8"/>
    </row>
    <row r="982" spans="1:12">
      <c r="A982" s="630" t="s">
        <v>5</v>
      </c>
      <c r="B982" s="571" t="s">
        <v>5</v>
      </c>
      <c r="C982" s="446" t="s">
        <v>376</v>
      </c>
      <c r="D982" s="464" t="s">
        <v>377</v>
      </c>
      <c r="E982" s="415" t="s">
        <v>153</v>
      </c>
      <c r="F982" s="416" t="s">
        <v>153</v>
      </c>
      <c r="G982" s="774" t="s">
        <v>153</v>
      </c>
      <c r="H982" s="40" t="s">
        <v>153</v>
      </c>
      <c r="I982" s="136"/>
      <c r="J982" s="492"/>
      <c r="K982" s="8"/>
      <c r="L982" s="8"/>
    </row>
    <row r="983" spans="1:12">
      <c r="A983" s="565">
        <f t="shared" ref="A983:B1044" si="118">IF(A982="*","*",MAX(A976:A982)+1)</f>
        <v>1326</v>
      </c>
      <c r="B983" s="571">
        <v>1</v>
      </c>
      <c r="C983" s="130" t="s">
        <v>378</v>
      </c>
      <c r="D983" s="465" t="s">
        <v>379</v>
      </c>
      <c r="E983" s="22" t="s">
        <v>11</v>
      </c>
      <c r="F983" s="290">
        <v>242</v>
      </c>
      <c r="G983" s="294"/>
      <c r="H983" s="79"/>
      <c r="I983" s="136"/>
      <c r="J983" s="492"/>
      <c r="K983" s="8"/>
      <c r="L983" s="8"/>
    </row>
    <row r="984" spans="1:12">
      <c r="A984" s="565" t="s">
        <v>5</v>
      </c>
      <c r="B984" s="571" t="s">
        <v>5</v>
      </c>
      <c r="C984" s="130" t="s">
        <v>380</v>
      </c>
      <c r="D984" s="465" t="s">
        <v>381</v>
      </c>
      <c r="E984" s="415" t="s">
        <v>153</v>
      </c>
      <c r="F984" s="416" t="s">
        <v>153</v>
      </c>
      <c r="G984" s="774" t="s">
        <v>153</v>
      </c>
      <c r="H984" s="327" t="s">
        <v>153</v>
      </c>
      <c r="I984" s="136"/>
      <c r="J984" s="492"/>
      <c r="K984" s="8"/>
      <c r="L984" s="8"/>
    </row>
    <row r="985" spans="1:12">
      <c r="A985" s="565">
        <f t="shared" si="118"/>
        <v>1327</v>
      </c>
      <c r="B985" s="571">
        <v>2</v>
      </c>
      <c r="C985" s="130"/>
      <c r="D985" s="465" t="s">
        <v>382</v>
      </c>
      <c r="E985" s="22" t="s">
        <v>11</v>
      </c>
      <c r="F985" s="290">
        <v>205</v>
      </c>
      <c r="G985" s="294"/>
      <c r="H985" s="79"/>
      <c r="I985" s="136"/>
      <c r="J985" s="492"/>
      <c r="K985" s="8"/>
      <c r="L985" s="8"/>
    </row>
    <row r="986" spans="1:12" ht="24">
      <c r="A986" s="565">
        <f t="shared" si="118"/>
        <v>1328</v>
      </c>
      <c r="B986" s="571">
        <f t="shared" si="118"/>
        <v>3</v>
      </c>
      <c r="C986" s="130"/>
      <c r="D986" s="465" t="s">
        <v>383</v>
      </c>
      <c r="E986" s="22" t="s">
        <v>11</v>
      </c>
      <c r="F986" s="290">
        <v>112</v>
      </c>
      <c r="G986" s="294"/>
      <c r="H986" s="79"/>
      <c r="I986" s="136"/>
      <c r="J986" s="492"/>
      <c r="K986" s="8"/>
      <c r="L986" s="8"/>
    </row>
    <row r="987" spans="1:12">
      <c r="A987" s="565" t="s">
        <v>5</v>
      </c>
      <c r="B987" s="571" t="s">
        <v>5</v>
      </c>
      <c r="C987" s="446" t="s">
        <v>529</v>
      </c>
      <c r="D987" s="464" t="s">
        <v>384</v>
      </c>
      <c r="E987" s="415" t="s">
        <v>153</v>
      </c>
      <c r="F987" s="416" t="s">
        <v>153</v>
      </c>
      <c r="G987" s="774" t="s">
        <v>153</v>
      </c>
      <c r="H987" s="327" t="s">
        <v>153</v>
      </c>
      <c r="I987" s="136"/>
      <c r="J987" s="492"/>
      <c r="K987" s="8"/>
      <c r="L987" s="8"/>
    </row>
    <row r="988" spans="1:12">
      <c r="A988" s="565" t="s">
        <v>5</v>
      </c>
      <c r="B988" s="571" t="s">
        <v>5</v>
      </c>
      <c r="C988" s="130" t="s">
        <v>385</v>
      </c>
      <c r="D988" s="465" t="s">
        <v>386</v>
      </c>
      <c r="E988" s="59" t="s">
        <v>153</v>
      </c>
      <c r="F988" s="417" t="s">
        <v>153</v>
      </c>
      <c r="G988" s="301" t="s">
        <v>153</v>
      </c>
      <c r="H988" s="327" t="s">
        <v>153</v>
      </c>
      <c r="I988" s="136"/>
      <c r="J988" s="492"/>
      <c r="K988" s="8"/>
      <c r="L988" s="8"/>
    </row>
    <row r="989" spans="1:12">
      <c r="A989" s="565">
        <f t="shared" si="118"/>
        <v>1329</v>
      </c>
      <c r="B989" s="571">
        <f t="shared" si="118"/>
        <v>4</v>
      </c>
      <c r="C989" s="130"/>
      <c r="D989" s="466" t="s">
        <v>547</v>
      </c>
      <c r="E989" s="22" t="s">
        <v>2</v>
      </c>
      <c r="F989" s="290">
        <v>124</v>
      </c>
      <c r="G989" s="294"/>
      <c r="H989" s="79"/>
      <c r="I989" s="136"/>
      <c r="J989" s="492"/>
      <c r="K989" s="8"/>
      <c r="L989" s="8"/>
    </row>
    <row r="990" spans="1:12">
      <c r="A990" s="565">
        <f t="shared" si="118"/>
        <v>1330</v>
      </c>
      <c r="B990" s="571">
        <f t="shared" si="118"/>
        <v>5</v>
      </c>
      <c r="C990" s="130"/>
      <c r="D990" s="466" t="s">
        <v>548</v>
      </c>
      <c r="E990" s="22" t="s">
        <v>2</v>
      </c>
      <c r="F990" s="290">
        <v>128</v>
      </c>
      <c r="G990" s="294"/>
      <c r="H990" s="79"/>
      <c r="I990" s="136"/>
      <c r="J990" s="492"/>
      <c r="K990" s="8"/>
      <c r="L990" s="8"/>
    </row>
    <row r="991" spans="1:12">
      <c r="A991" s="565">
        <f t="shared" si="118"/>
        <v>1331</v>
      </c>
      <c r="B991" s="571">
        <f t="shared" si="118"/>
        <v>6</v>
      </c>
      <c r="C991" s="130"/>
      <c r="D991" s="466" t="s">
        <v>549</v>
      </c>
      <c r="E991" s="22" t="s">
        <v>2</v>
      </c>
      <c r="F991" s="290">
        <v>30</v>
      </c>
      <c r="G991" s="294"/>
      <c r="H991" s="79"/>
      <c r="I991" s="136"/>
      <c r="J991" s="492"/>
      <c r="K991" s="8"/>
      <c r="L991" s="8"/>
    </row>
    <row r="992" spans="1:12">
      <c r="A992" s="565">
        <f t="shared" si="118"/>
        <v>1332</v>
      </c>
      <c r="B992" s="571">
        <f t="shared" si="118"/>
        <v>7</v>
      </c>
      <c r="C992" s="130" t="s">
        <v>385</v>
      </c>
      <c r="D992" s="465" t="s">
        <v>550</v>
      </c>
      <c r="E992" s="22" t="s">
        <v>3</v>
      </c>
      <c r="F992" s="290">
        <v>2</v>
      </c>
      <c r="G992" s="294"/>
      <c r="H992" s="79"/>
      <c r="I992" s="136"/>
      <c r="J992" s="492"/>
      <c r="K992" s="8"/>
      <c r="L992" s="8"/>
    </row>
    <row r="993" spans="1:12">
      <c r="A993" s="565" t="s">
        <v>5</v>
      </c>
      <c r="B993" s="571" t="s">
        <v>5</v>
      </c>
      <c r="C993" s="446" t="s">
        <v>390</v>
      </c>
      <c r="D993" s="464" t="s">
        <v>391</v>
      </c>
      <c r="E993" s="415" t="s">
        <v>153</v>
      </c>
      <c r="F993" s="416" t="s">
        <v>153</v>
      </c>
      <c r="G993" s="774" t="s">
        <v>153</v>
      </c>
      <c r="H993" s="327" t="s">
        <v>153</v>
      </c>
      <c r="I993" s="136"/>
      <c r="J993" s="492"/>
      <c r="K993" s="8"/>
      <c r="L993" s="8"/>
    </row>
    <row r="994" spans="1:12">
      <c r="A994" s="565">
        <f t="shared" si="118"/>
        <v>1333</v>
      </c>
      <c r="B994" s="571">
        <f t="shared" si="118"/>
        <v>8</v>
      </c>
      <c r="C994" s="130" t="s">
        <v>392</v>
      </c>
      <c r="D994" s="465" t="s">
        <v>393</v>
      </c>
      <c r="E994" s="22" t="s">
        <v>10</v>
      </c>
      <c r="F994" s="290">
        <v>84</v>
      </c>
      <c r="G994" s="294"/>
      <c r="H994" s="79"/>
      <c r="I994" s="136"/>
      <c r="J994" s="492"/>
      <c r="K994" s="8"/>
      <c r="L994" s="8"/>
    </row>
    <row r="995" spans="1:12">
      <c r="A995" s="565" t="s">
        <v>5</v>
      </c>
      <c r="B995" s="571" t="s">
        <v>5</v>
      </c>
      <c r="C995" s="446" t="s">
        <v>394</v>
      </c>
      <c r="D995" s="464" t="s">
        <v>395</v>
      </c>
      <c r="E995" s="415" t="s">
        <v>153</v>
      </c>
      <c r="F995" s="416" t="s">
        <v>153</v>
      </c>
      <c r="G995" s="774" t="s">
        <v>153</v>
      </c>
      <c r="H995" s="327" t="s">
        <v>153</v>
      </c>
      <c r="I995" s="136"/>
      <c r="J995" s="492"/>
      <c r="K995" s="8"/>
      <c r="L995" s="8"/>
    </row>
    <row r="996" spans="1:12">
      <c r="A996" s="565" t="s">
        <v>5</v>
      </c>
      <c r="B996" s="571" t="s">
        <v>5</v>
      </c>
      <c r="C996" s="446" t="s">
        <v>396</v>
      </c>
      <c r="D996" s="464" t="s">
        <v>397</v>
      </c>
      <c r="E996" s="415" t="s">
        <v>153</v>
      </c>
      <c r="F996" s="416" t="s">
        <v>153</v>
      </c>
      <c r="G996" s="774" t="s">
        <v>153</v>
      </c>
      <c r="H996" s="327" t="s">
        <v>153</v>
      </c>
      <c r="I996" s="136"/>
      <c r="J996" s="492"/>
      <c r="K996" s="8"/>
      <c r="L996" s="8"/>
    </row>
    <row r="997" spans="1:12">
      <c r="A997" s="565">
        <f t="shared" si="118"/>
        <v>1334</v>
      </c>
      <c r="B997" s="571">
        <f t="shared" si="118"/>
        <v>9</v>
      </c>
      <c r="C997" s="470" t="s">
        <v>398</v>
      </c>
      <c r="D997" s="465" t="s">
        <v>399</v>
      </c>
      <c r="E997" s="22" t="s">
        <v>400</v>
      </c>
      <c r="F997" s="290">
        <v>13564</v>
      </c>
      <c r="G997" s="294"/>
      <c r="H997" s="79"/>
      <c r="I997" s="136"/>
      <c r="J997" s="492"/>
      <c r="K997" s="8"/>
      <c r="L997" s="8"/>
    </row>
    <row r="998" spans="1:12">
      <c r="A998" s="565" t="s">
        <v>5</v>
      </c>
      <c r="B998" s="571" t="s">
        <v>5</v>
      </c>
      <c r="C998" s="446" t="s">
        <v>404</v>
      </c>
      <c r="D998" s="464" t="s">
        <v>405</v>
      </c>
      <c r="E998" s="415" t="s">
        <v>153</v>
      </c>
      <c r="F998" s="416" t="s">
        <v>153</v>
      </c>
      <c r="G998" s="774" t="s">
        <v>153</v>
      </c>
      <c r="H998" s="327" t="s">
        <v>153</v>
      </c>
      <c r="I998" s="136"/>
      <c r="J998" s="492"/>
      <c r="K998" s="8"/>
      <c r="L998" s="8"/>
    </row>
    <row r="999" spans="1:12">
      <c r="A999" s="565" t="s">
        <v>5</v>
      </c>
      <c r="B999" s="571" t="s">
        <v>5</v>
      </c>
      <c r="C999" s="446" t="s">
        <v>406</v>
      </c>
      <c r="D999" s="464" t="s">
        <v>407</v>
      </c>
      <c r="E999" s="415" t="s">
        <v>153</v>
      </c>
      <c r="F999" s="416" t="s">
        <v>153</v>
      </c>
      <c r="G999" s="774" t="s">
        <v>153</v>
      </c>
      <c r="H999" s="327" t="s">
        <v>153</v>
      </c>
      <c r="I999" s="136"/>
      <c r="J999" s="492"/>
      <c r="K999" s="8"/>
      <c r="L999" s="8"/>
    </row>
    <row r="1000" spans="1:12">
      <c r="A1000" s="565" t="s">
        <v>5</v>
      </c>
      <c r="B1000" s="571" t="s">
        <v>5</v>
      </c>
      <c r="C1000" s="130" t="s">
        <v>408</v>
      </c>
      <c r="D1000" s="465" t="s">
        <v>409</v>
      </c>
      <c r="E1000" s="415" t="s">
        <v>153</v>
      </c>
      <c r="F1000" s="416" t="s">
        <v>153</v>
      </c>
      <c r="G1000" s="774" t="s">
        <v>153</v>
      </c>
      <c r="H1000" s="327" t="s">
        <v>153</v>
      </c>
      <c r="I1000" s="136"/>
      <c r="J1000" s="492"/>
      <c r="K1000" s="8"/>
      <c r="L1000" s="8"/>
    </row>
    <row r="1001" spans="1:12">
      <c r="A1001" s="565">
        <f t="shared" si="118"/>
        <v>1335</v>
      </c>
      <c r="B1001" s="571">
        <f t="shared" si="118"/>
        <v>10</v>
      </c>
      <c r="C1001" s="130"/>
      <c r="D1001" s="465" t="s">
        <v>410</v>
      </c>
      <c r="E1001" s="22" t="s">
        <v>11</v>
      </c>
      <c r="F1001" s="290">
        <v>38</v>
      </c>
      <c r="G1001" s="294"/>
      <c r="H1001" s="79"/>
      <c r="I1001" s="136"/>
      <c r="J1001" s="492"/>
      <c r="K1001" s="8"/>
      <c r="L1001" s="8"/>
    </row>
    <row r="1002" spans="1:12">
      <c r="A1002" s="565" t="s">
        <v>5</v>
      </c>
      <c r="B1002" s="571" t="s">
        <v>5</v>
      </c>
      <c r="C1002" s="130" t="s">
        <v>411</v>
      </c>
      <c r="D1002" s="465" t="s">
        <v>412</v>
      </c>
      <c r="E1002" s="415" t="s">
        <v>153</v>
      </c>
      <c r="F1002" s="416" t="s">
        <v>153</v>
      </c>
      <c r="G1002" s="774" t="s">
        <v>153</v>
      </c>
      <c r="H1002" s="327" t="s">
        <v>153</v>
      </c>
      <c r="I1002" s="136"/>
      <c r="J1002" s="492"/>
      <c r="K1002" s="8"/>
      <c r="L1002" s="8"/>
    </row>
    <row r="1003" spans="1:12">
      <c r="A1003" s="565">
        <f t="shared" si="118"/>
        <v>1336</v>
      </c>
      <c r="B1003" s="571">
        <f t="shared" si="118"/>
        <v>11</v>
      </c>
      <c r="C1003" s="130"/>
      <c r="D1003" s="465" t="s">
        <v>531</v>
      </c>
      <c r="E1003" s="22" t="s">
        <v>11</v>
      </c>
      <c r="F1003" s="290">
        <v>1</v>
      </c>
      <c r="G1003" s="294"/>
      <c r="H1003" s="79"/>
      <c r="I1003" s="136"/>
      <c r="J1003" s="492"/>
      <c r="K1003" s="8"/>
      <c r="L1003" s="8"/>
    </row>
    <row r="1004" spans="1:12">
      <c r="A1004" s="565" t="s">
        <v>5</v>
      </c>
      <c r="B1004" s="571" t="s">
        <v>5</v>
      </c>
      <c r="C1004" s="130" t="s">
        <v>413</v>
      </c>
      <c r="D1004" s="465" t="s">
        <v>414</v>
      </c>
      <c r="E1004" s="415" t="s">
        <v>153</v>
      </c>
      <c r="F1004" s="416" t="s">
        <v>153</v>
      </c>
      <c r="G1004" s="774" t="s">
        <v>153</v>
      </c>
      <c r="H1004" s="327" t="s">
        <v>153</v>
      </c>
      <c r="I1004" s="136"/>
      <c r="J1004" s="492"/>
      <c r="K1004" s="8"/>
      <c r="L1004" s="8"/>
    </row>
    <row r="1005" spans="1:12">
      <c r="A1005" s="565">
        <f t="shared" si="118"/>
        <v>1337</v>
      </c>
      <c r="B1005" s="571">
        <f t="shared" si="118"/>
        <v>12</v>
      </c>
      <c r="C1005" s="130"/>
      <c r="D1005" s="465" t="s">
        <v>416</v>
      </c>
      <c r="E1005" s="22" t="s">
        <v>11</v>
      </c>
      <c r="F1005" s="290">
        <v>18</v>
      </c>
      <c r="G1005" s="294"/>
      <c r="H1005" s="79"/>
      <c r="I1005" s="136"/>
      <c r="J1005" s="492"/>
      <c r="K1005" s="8"/>
      <c r="L1005" s="8"/>
    </row>
    <row r="1006" spans="1:12">
      <c r="A1006" s="565">
        <f t="shared" si="118"/>
        <v>1338</v>
      </c>
      <c r="B1006" s="571">
        <f t="shared" si="118"/>
        <v>13</v>
      </c>
      <c r="C1006" s="130"/>
      <c r="D1006" s="465" t="s">
        <v>416</v>
      </c>
      <c r="E1006" s="22" t="s">
        <v>11</v>
      </c>
      <c r="F1006" s="290">
        <v>21</v>
      </c>
      <c r="G1006" s="294"/>
      <c r="H1006" s="79"/>
      <c r="I1006" s="136"/>
      <c r="J1006" s="492"/>
      <c r="K1006" s="8"/>
      <c r="L1006" s="8"/>
    </row>
    <row r="1007" spans="1:12">
      <c r="A1007" s="565" t="s">
        <v>5</v>
      </c>
      <c r="B1007" s="571" t="s">
        <v>5</v>
      </c>
      <c r="C1007" s="130" t="s">
        <v>417</v>
      </c>
      <c r="D1007" s="465" t="s">
        <v>418</v>
      </c>
      <c r="E1007" s="415" t="s">
        <v>153</v>
      </c>
      <c r="F1007" s="416" t="s">
        <v>153</v>
      </c>
      <c r="G1007" s="774" t="s">
        <v>153</v>
      </c>
      <c r="H1007" s="327" t="s">
        <v>153</v>
      </c>
      <c r="I1007" s="136"/>
      <c r="J1007" s="492"/>
      <c r="K1007" s="8"/>
      <c r="L1007" s="8"/>
    </row>
    <row r="1008" spans="1:12">
      <c r="A1008" s="565">
        <f t="shared" si="118"/>
        <v>1339</v>
      </c>
      <c r="B1008" s="571">
        <f t="shared" si="118"/>
        <v>14</v>
      </c>
      <c r="C1008" s="130"/>
      <c r="D1008" s="465" t="s">
        <v>531</v>
      </c>
      <c r="E1008" s="22" t="s">
        <v>11</v>
      </c>
      <c r="F1008" s="290">
        <v>27</v>
      </c>
      <c r="G1008" s="294"/>
      <c r="H1008" s="79"/>
      <c r="I1008" s="136"/>
      <c r="J1008" s="492"/>
      <c r="K1008" s="8"/>
      <c r="L1008" s="8"/>
    </row>
    <row r="1009" spans="1:12">
      <c r="A1009" s="565" t="s">
        <v>5</v>
      </c>
      <c r="B1009" s="571" t="s">
        <v>5</v>
      </c>
      <c r="C1009" s="446" t="s">
        <v>423</v>
      </c>
      <c r="D1009" s="464" t="s">
        <v>424</v>
      </c>
      <c r="E1009" s="415" t="s">
        <v>153</v>
      </c>
      <c r="F1009" s="416" t="s">
        <v>153</v>
      </c>
      <c r="G1009" s="774" t="s">
        <v>153</v>
      </c>
      <c r="H1009" s="327" t="s">
        <v>153</v>
      </c>
      <c r="I1009" s="136"/>
      <c r="J1009" s="492"/>
      <c r="K1009" s="8"/>
      <c r="L1009" s="8"/>
    </row>
    <row r="1010" spans="1:12">
      <c r="A1010" s="565" t="s">
        <v>5</v>
      </c>
      <c r="B1010" s="571" t="s">
        <v>5</v>
      </c>
      <c r="C1010" s="130" t="s">
        <v>425</v>
      </c>
      <c r="D1010" s="465" t="s">
        <v>426</v>
      </c>
      <c r="E1010" s="415" t="s">
        <v>153</v>
      </c>
      <c r="F1010" s="416" t="s">
        <v>153</v>
      </c>
      <c r="G1010" s="774" t="s">
        <v>153</v>
      </c>
      <c r="H1010" s="327" t="s">
        <v>153</v>
      </c>
      <c r="I1010" s="136"/>
      <c r="J1010" s="492"/>
      <c r="K1010" s="8"/>
      <c r="L1010" s="8"/>
    </row>
    <row r="1011" spans="1:12">
      <c r="A1011" s="565">
        <f t="shared" si="118"/>
        <v>1340</v>
      </c>
      <c r="B1011" s="571">
        <f t="shared" si="118"/>
        <v>15</v>
      </c>
      <c r="C1011" s="130"/>
      <c r="D1011" s="465" t="s">
        <v>551</v>
      </c>
      <c r="E1011" s="22" t="s">
        <v>11</v>
      </c>
      <c r="F1011" s="290">
        <v>9</v>
      </c>
      <c r="G1011" s="294"/>
      <c r="H1011" s="79"/>
      <c r="I1011" s="136"/>
      <c r="J1011" s="492"/>
      <c r="K1011" s="8"/>
      <c r="L1011" s="8"/>
    </row>
    <row r="1012" spans="1:12">
      <c r="A1012" s="565">
        <f t="shared" si="118"/>
        <v>1341</v>
      </c>
      <c r="B1012" s="571">
        <f t="shared" si="118"/>
        <v>16</v>
      </c>
      <c r="C1012" s="130"/>
      <c r="D1012" s="465" t="s">
        <v>428</v>
      </c>
      <c r="E1012" s="22" t="s">
        <v>11</v>
      </c>
      <c r="F1012" s="290">
        <v>5</v>
      </c>
      <c r="G1012" s="294"/>
      <c r="H1012" s="79"/>
      <c r="I1012" s="136"/>
      <c r="J1012" s="492"/>
      <c r="K1012" s="8"/>
      <c r="L1012" s="8"/>
    </row>
    <row r="1013" spans="1:12">
      <c r="A1013" s="565" t="s">
        <v>5</v>
      </c>
      <c r="B1013" s="571" t="s">
        <v>5</v>
      </c>
      <c r="C1013" s="446" t="s">
        <v>434</v>
      </c>
      <c r="D1013" s="464" t="s">
        <v>435</v>
      </c>
      <c r="E1013" s="415" t="s">
        <v>153</v>
      </c>
      <c r="F1013" s="416" t="s">
        <v>153</v>
      </c>
      <c r="G1013" s="774" t="s">
        <v>153</v>
      </c>
      <c r="H1013" s="327" t="s">
        <v>153</v>
      </c>
      <c r="I1013" s="136"/>
      <c r="J1013" s="492"/>
      <c r="K1013" s="8"/>
      <c r="L1013" s="8"/>
    </row>
    <row r="1014" spans="1:12">
      <c r="A1014" s="565" t="s">
        <v>5</v>
      </c>
      <c r="B1014" s="571" t="s">
        <v>5</v>
      </c>
      <c r="C1014" s="475" t="s">
        <v>436</v>
      </c>
      <c r="D1014" s="468" t="s">
        <v>437</v>
      </c>
      <c r="E1014" s="415" t="s">
        <v>153</v>
      </c>
      <c r="F1014" s="416" t="s">
        <v>153</v>
      </c>
      <c r="G1014" s="774" t="s">
        <v>153</v>
      </c>
      <c r="H1014" s="327" t="s">
        <v>153</v>
      </c>
      <c r="I1014" s="136"/>
      <c r="J1014" s="492"/>
      <c r="K1014" s="8"/>
      <c r="L1014" s="8"/>
    </row>
    <row r="1015" spans="1:12">
      <c r="A1015" s="565">
        <f t="shared" si="118"/>
        <v>1342</v>
      </c>
      <c r="B1015" s="571">
        <f t="shared" si="118"/>
        <v>17</v>
      </c>
      <c r="C1015" s="472"/>
      <c r="D1015" s="468" t="s">
        <v>856</v>
      </c>
      <c r="E1015" s="22" t="s">
        <v>439</v>
      </c>
      <c r="F1015" s="290">
        <v>75</v>
      </c>
      <c r="G1015" s="294"/>
      <c r="H1015" s="79"/>
      <c r="I1015" s="136"/>
      <c r="J1015" s="492"/>
      <c r="K1015" s="8"/>
      <c r="L1015" s="8"/>
    </row>
    <row r="1016" spans="1:12">
      <c r="A1016" s="565" t="s">
        <v>5</v>
      </c>
      <c r="B1016" s="571" t="s">
        <v>5</v>
      </c>
      <c r="C1016" s="475" t="s">
        <v>441</v>
      </c>
      <c r="D1016" s="468" t="s">
        <v>442</v>
      </c>
      <c r="E1016" s="415" t="s">
        <v>153</v>
      </c>
      <c r="F1016" s="416" t="s">
        <v>153</v>
      </c>
      <c r="G1016" s="774" t="s">
        <v>153</v>
      </c>
      <c r="H1016" s="327" t="s">
        <v>153</v>
      </c>
      <c r="I1016" s="136"/>
      <c r="J1016" s="492"/>
      <c r="K1016" s="8"/>
      <c r="L1016" s="8"/>
    </row>
    <row r="1017" spans="1:12">
      <c r="A1017" s="565">
        <f t="shared" si="118"/>
        <v>1343</v>
      </c>
      <c r="B1017" s="571">
        <f t="shared" si="118"/>
        <v>18</v>
      </c>
      <c r="C1017" s="470"/>
      <c r="D1017" s="465" t="s">
        <v>543</v>
      </c>
      <c r="E1017" s="22" t="s">
        <v>439</v>
      </c>
      <c r="F1017" s="291">
        <v>75</v>
      </c>
      <c r="G1017" s="294"/>
      <c r="H1017" s="79"/>
      <c r="I1017" s="136"/>
      <c r="J1017" s="492"/>
      <c r="K1017" s="8"/>
      <c r="L1017" s="8"/>
    </row>
    <row r="1018" spans="1:12">
      <c r="A1018" s="565" t="s">
        <v>5</v>
      </c>
      <c r="B1018" s="571" t="s">
        <v>5</v>
      </c>
      <c r="C1018" s="475" t="s">
        <v>444</v>
      </c>
      <c r="D1018" s="468" t="s">
        <v>445</v>
      </c>
      <c r="E1018" s="415" t="s">
        <v>153</v>
      </c>
      <c r="F1018" s="416" t="s">
        <v>153</v>
      </c>
      <c r="G1018" s="789" t="s">
        <v>153</v>
      </c>
      <c r="H1018" s="327" t="s">
        <v>153</v>
      </c>
      <c r="I1018" s="136"/>
      <c r="J1018" s="492"/>
      <c r="K1018" s="8"/>
      <c r="L1018" s="8"/>
    </row>
    <row r="1019" spans="1:12">
      <c r="A1019" s="565">
        <f t="shared" si="118"/>
        <v>1344</v>
      </c>
      <c r="B1019" s="571">
        <f t="shared" si="118"/>
        <v>19</v>
      </c>
      <c r="C1019" s="470"/>
      <c r="D1019" s="465" t="s">
        <v>543</v>
      </c>
      <c r="E1019" s="22" t="s">
        <v>439</v>
      </c>
      <c r="F1019" s="291">
        <v>75</v>
      </c>
      <c r="G1019" s="294"/>
      <c r="H1019" s="79"/>
      <c r="I1019" s="136"/>
      <c r="J1019" s="492"/>
      <c r="K1019" s="8"/>
      <c r="L1019" s="8"/>
    </row>
    <row r="1020" spans="1:12">
      <c r="A1020" s="565" t="s">
        <v>5</v>
      </c>
      <c r="B1020" s="571" t="s">
        <v>5</v>
      </c>
      <c r="C1020" s="446" t="s">
        <v>447</v>
      </c>
      <c r="D1020" s="464" t="s">
        <v>448</v>
      </c>
      <c r="E1020" s="415" t="s">
        <v>153</v>
      </c>
      <c r="F1020" s="416" t="s">
        <v>153</v>
      </c>
      <c r="G1020" s="789" t="s">
        <v>153</v>
      </c>
      <c r="H1020" s="327" t="s">
        <v>153</v>
      </c>
      <c r="I1020" s="136"/>
      <c r="J1020" s="492"/>
      <c r="K1020" s="8"/>
      <c r="L1020" s="8"/>
    </row>
    <row r="1021" spans="1:12">
      <c r="A1021" s="565" t="s">
        <v>5</v>
      </c>
      <c r="B1021" s="571" t="s">
        <v>5</v>
      </c>
      <c r="C1021" s="446" t="s">
        <v>449</v>
      </c>
      <c r="D1021" s="464" t="s">
        <v>450</v>
      </c>
      <c r="E1021" s="415" t="s">
        <v>153</v>
      </c>
      <c r="F1021" s="416" t="s">
        <v>153</v>
      </c>
      <c r="G1021" s="789" t="s">
        <v>153</v>
      </c>
      <c r="H1021" s="327" t="s">
        <v>153</v>
      </c>
      <c r="I1021" s="136"/>
      <c r="J1021" s="492"/>
      <c r="K1021" s="8"/>
      <c r="L1021" s="8"/>
    </row>
    <row r="1022" spans="1:12">
      <c r="A1022" s="565">
        <f t="shared" si="118"/>
        <v>1345</v>
      </c>
      <c r="B1022" s="571">
        <f t="shared" si="118"/>
        <v>20</v>
      </c>
      <c r="C1022" s="130" t="s">
        <v>451</v>
      </c>
      <c r="D1022" s="465" t="s">
        <v>452</v>
      </c>
      <c r="E1022" s="22" t="s">
        <v>10</v>
      </c>
      <c r="F1022" s="291">
        <v>120</v>
      </c>
      <c r="G1022" s="294"/>
      <c r="H1022" s="79"/>
      <c r="I1022" s="136"/>
      <c r="J1022" s="492"/>
      <c r="K1022" s="8"/>
      <c r="L1022" s="8"/>
    </row>
    <row r="1023" spans="1:12">
      <c r="A1023" s="565" t="s">
        <v>5</v>
      </c>
      <c r="B1023" s="571" t="s">
        <v>5</v>
      </c>
      <c r="C1023" s="446" t="s">
        <v>457</v>
      </c>
      <c r="D1023" s="464" t="s">
        <v>36</v>
      </c>
      <c r="E1023" s="415" t="s">
        <v>153</v>
      </c>
      <c r="F1023" s="416" t="s">
        <v>153</v>
      </c>
      <c r="G1023" s="789" t="s">
        <v>153</v>
      </c>
      <c r="H1023" s="327" t="s">
        <v>153</v>
      </c>
      <c r="I1023" s="136"/>
      <c r="J1023" s="492"/>
      <c r="K1023" s="8"/>
      <c r="L1023" s="8"/>
    </row>
    <row r="1024" spans="1:12">
      <c r="A1024" s="565" t="s">
        <v>5</v>
      </c>
      <c r="B1024" s="571" t="s">
        <v>5</v>
      </c>
      <c r="C1024" s="130" t="s">
        <v>462</v>
      </c>
      <c r="D1024" s="465" t="s">
        <v>463</v>
      </c>
      <c r="E1024" s="415" t="s">
        <v>153</v>
      </c>
      <c r="F1024" s="416" t="s">
        <v>153</v>
      </c>
      <c r="G1024" s="789" t="s">
        <v>153</v>
      </c>
      <c r="H1024" s="327" t="s">
        <v>153</v>
      </c>
      <c r="I1024" s="136"/>
      <c r="J1024" s="492"/>
      <c r="K1024" s="8"/>
      <c r="L1024" s="8"/>
    </row>
    <row r="1025" spans="1:12">
      <c r="A1025" s="565">
        <f t="shared" si="118"/>
        <v>1346</v>
      </c>
      <c r="B1025" s="571">
        <f t="shared" si="118"/>
        <v>21</v>
      </c>
      <c r="C1025" s="130"/>
      <c r="D1025" s="465" t="s">
        <v>544</v>
      </c>
      <c r="E1025" s="22" t="s">
        <v>10</v>
      </c>
      <c r="F1025" s="290">
        <v>236</v>
      </c>
      <c r="G1025" s="294"/>
      <c r="H1025" s="79"/>
      <c r="I1025" s="136"/>
      <c r="J1025" s="492"/>
      <c r="K1025" s="8"/>
      <c r="L1025" s="8"/>
    </row>
    <row r="1026" spans="1:12">
      <c r="A1026" s="565" t="s">
        <v>5</v>
      </c>
      <c r="B1026" s="571" t="s">
        <v>5</v>
      </c>
      <c r="C1026" s="446" t="s">
        <v>476</v>
      </c>
      <c r="D1026" s="469" t="s">
        <v>477</v>
      </c>
      <c r="E1026" s="415" t="s">
        <v>153</v>
      </c>
      <c r="F1026" s="416" t="s">
        <v>153</v>
      </c>
      <c r="G1026" s="789" t="s">
        <v>153</v>
      </c>
      <c r="H1026" s="327" t="s">
        <v>153</v>
      </c>
      <c r="I1026" s="136"/>
      <c r="J1026" s="492"/>
      <c r="K1026" s="8"/>
      <c r="L1026" s="8"/>
    </row>
    <row r="1027" spans="1:12">
      <c r="A1027" s="565" t="s">
        <v>5</v>
      </c>
      <c r="B1027" s="571" t="s">
        <v>5</v>
      </c>
      <c r="C1027" s="130" t="s">
        <v>552</v>
      </c>
      <c r="D1027" s="272" t="s">
        <v>553</v>
      </c>
      <c r="E1027" s="415" t="s">
        <v>153</v>
      </c>
      <c r="F1027" s="416" t="s">
        <v>153</v>
      </c>
      <c r="G1027" s="789" t="s">
        <v>153</v>
      </c>
      <c r="H1027" s="327" t="s">
        <v>153</v>
      </c>
      <c r="I1027" s="136"/>
      <c r="J1027" s="492"/>
      <c r="K1027" s="8"/>
      <c r="L1027" s="8"/>
    </row>
    <row r="1028" spans="1:12" ht="24">
      <c r="A1028" s="565">
        <f t="shared" si="118"/>
        <v>1347</v>
      </c>
      <c r="B1028" s="571">
        <f t="shared" si="118"/>
        <v>22</v>
      </c>
      <c r="C1028" s="130"/>
      <c r="D1028" s="272" t="s">
        <v>554</v>
      </c>
      <c r="E1028" s="22" t="s">
        <v>3</v>
      </c>
      <c r="F1028" s="290">
        <v>1</v>
      </c>
      <c r="G1028" s="294"/>
      <c r="H1028" s="79"/>
      <c r="I1028" s="136"/>
      <c r="J1028" s="492"/>
      <c r="K1028" s="8"/>
      <c r="L1028" s="8"/>
    </row>
    <row r="1029" spans="1:12" ht="24">
      <c r="A1029" s="565">
        <f t="shared" si="118"/>
        <v>1348</v>
      </c>
      <c r="B1029" s="571">
        <f t="shared" si="118"/>
        <v>23</v>
      </c>
      <c r="C1029" s="130"/>
      <c r="D1029" s="272" t="s">
        <v>555</v>
      </c>
      <c r="E1029" s="22" t="s">
        <v>3</v>
      </c>
      <c r="F1029" s="290">
        <v>1</v>
      </c>
      <c r="G1029" s="294"/>
      <c r="H1029" s="79"/>
      <c r="I1029" s="136"/>
      <c r="J1029" s="492"/>
      <c r="K1029" s="8"/>
      <c r="L1029" s="8"/>
    </row>
    <row r="1030" spans="1:12" ht="24">
      <c r="A1030" s="565">
        <f t="shared" si="118"/>
        <v>1349</v>
      </c>
      <c r="B1030" s="571">
        <f t="shared" si="118"/>
        <v>24</v>
      </c>
      <c r="C1030" s="130"/>
      <c r="D1030" s="272" t="s">
        <v>556</v>
      </c>
      <c r="E1030" s="22" t="s">
        <v>3</v>
      </c>
      <c r="F1030" s="290">
        <v>10</v>
      </c>
      <c r="G1030" s="294"/>
      <c r="H1030" s="79"/>
      <c r="I1030" s="136"/>
      <c r="J1030" s="492"/>
      <c r="K1030" s="8"/>
      <c r="L1030" s="8"/>
    </row>
    <row r="1031" spans="1:12" ht="24">
      <c r="A1031" s="565">
        <f t="shared" si="118"/>
        <v>1350</v>
      </c>
      <c r="B1031" s="571">
        <f t="shared" si="118"/>
        <v>25</v>
      </c>
      <c r="C1031" s="130"/>
      <c r="D1031" s="272" t="s">
        <v>557</v>
      </c>
      <c r="E1031" s="22" t="s">
        <v>3</v>
      </c>
      <c r="F1031" s="290">
        <v>9</v>
      </c>
      <c r="G1031" s="294"/>
      <c r="H1031" s="79"/>
      <c r="I1031" s="136"/>
      <c r="J1031" s="492"/>
      <c r="K1031" s="8"/>
      <c r="L1031" s="8"/>
    </row>
    <row r="1032" spans="1:12">
      <c r="A1032" s="565" t="s">
        <v>5</v>
      </c>
      <c r="B1032" s="571" t="s">
        <v>5</v>
      </c>
      <c r="C1032" s="446" t="s">
        <v>479</v>
      </c>
      <c r="D1032" s="464" t="s">
        <v>480</v>
      </c>
      <c r="E1032" s="415" t="s">
        <v>153</v>
      </c>
      <c r="F1032" s="416" t="s">
        <v>153</v>
      </c>
      <c r="G1032" s="789" t="s">
        <v>153</v>
      </c>
      <c r="H1032" s="327" t="s">
        <v>153</v>
      </c>
      <c r="I1032" s="136"/>
      <c r="J1032" s="492"/>
      <c r="K1032" s="8"/>
      <c r="L1032" s="8"/>
    </row>
    <row r="1033" spans="1:12" ht="24">
      <c r="A1033" s="565">
        <f t="shared" si="118"/>
        <v>1351</v>
      </c>
      <c r="B1033" s="571">
        <f t="shared" si="118"/>
        <v>26</v>
      </c>
      <c r="C1033" s="130" t="s">
        <v>481</v>
      </c>
      <c r="D1033" s="465" t="s">
        <v>558</v>
      </c>
      <c r="E1033" s="22" t="s">
        <v>2</v>
      </c>
      <c r="F1033" s="292">
        <v>9</v>
      </c>
      <c r="G1033" s="294"/>
      <c r="H1033" s="79"/>
      <c r="I1033" s="136"/>
      <c r="J1033" s="492"/>
      <c r="K1033" s="8"/>
      <c r="L1033" s="8"/>
    </row>
    <row r="1034" spans="1:12" ht="24">
      <c r="A1034" s="565">
        <f t="shared" si="118"/>
        <v>1352</v>
      </c>
      <c r="B1034" s="571">
        <f t="shared" si="118"/>
        <v>27</v>
      </c>
      <c r="C1034" s="130"/>
      <c r="D1034" s="465" t="s">
        <v>558</v>
      </c>
      <c r="E1034" s="22" t="s">
        <v>2</v>
      </c>
      <c r="F1034" s="292">
        <v>4</v>
      </c>
      <c r="G1034" s="294"/>
      <c r="H1034" s="79"/>
      <c r="I1034" s="136"/>
      <c r="J1034" s="492"/>
      <c r="K1034" s="8"/>
      <c r="L1034" s="8"/>
    </row>
    <row r="1035" spans="1:12">
      <c r="A1035" s="565" t="s">
        <v>5</v>
      </c>
      <c r="B1035" s="571" t="s">
        <v>5</v>
      </c>
      <c r="C1035" s="130" t="s">
        <v>482</v>
      </c>
      <c r="D1035" s="465" t="s">
        <v>483</v>
      </c>
      <c r="E1035" s="415" t="s">
        <v>153</v>
      </c>
      <c r="F1035" s="416" t="s">
        <v>153</v>
      </c>
      <c r="G1035" s="789" t="s">
        <v>153</v>
      </c>
      <c r="H1035" s="327" t="s">
        <v>153</v>
      </c>
      <c r="I1035" s="136"/>
      <c r="J1035" s="492"/>
      <c r="K1035" s="8"/>
      <c r="L1035" s="8"/>
    </row>
    <row r="1036" spans="1:12">
      <c r="A1036" s="565">
        <f t="shared" si="118"/>
        <v>1353</v>
      </c>
      <c r="B1036" s="571">
        <f t="shared" si="118"/>
        <v>28</v>
      </c>
      <c r="C1036" s="130"/>
      <c r="D1036" s="465" t="s">
        <v>559</v>
      </c>
      <c r="E1036" s="22" t="s">
        <v>2</v>
      </c>
      <c r="F1036" s="292">
        <v>4</v>
      </c>
      <c r="G1036" s="294"/>
      <c r="H1036" s="79"/>
      <c r="I1036" s="136"/>
      <c r="J1036" s="492"/>
      <c r="K1036" s="8"/>
      <c r="L1036" s="8"/>
    </row>
    <row r="1037" spans="1:12">
      <c r="A1037" s="565">
        <f t="shared" si="118"/>
        <v>1354</v>
      </c>
      <c r="B1037" s="571">
        <f t="shared" si="118"/>
        <v>29</v>
      </c>
      <c r="C1037" s="473"/>
      <c r="D1037" s="272" t="s">
        <v>560</v>
      </c>
      <c r="E1037" s="22" t="s">
        <v>2</v>
      </c>
      <c r="F1037" s="292">
        <v>55</v>
      </c>
      <c r="G1037" s="294"/>
      <c r="H1037" s="79"/>
      <c r="I1037" s="136"/>
      <c r="J1037" s="492"/>
      <c r="K1037" s="8"/>
      <c r="L1037" s="8"/>
    </row>
    <row r="1038" spans="1:12">
      <c r="A1038" s="565" t="s">
        <v>5</v>
      </c>
      <c r="B1038" s="571" t="s">
        <v>5</v>
      </c>
      <c r="C1038" s="446" t="s">
        <v>486</v>
      </c>
      <c r="D1038" s="469" t="s">
        <v>487</v>
      </c>
      <c r="E1038" s="415" t="s">
        <v>153</v>
      </c>
      <c r="F1038" s="416" t="s">
        <v>153</v>
      </c>
      <c r="G1038" s="789" t="s">
        <v>153</v>
      </c>
      <c r="H1038" s="327" t="s">
        <v>153</v>
      </c>
      <c r="I1038" s="136"/>
      <c r="J1038" s="492"/>
      <c r="K1038" s="8"/>
      <c r="L1038" s="8"/>
    </row>
    <row r="1039" spans="1:12">
      <c r="A1039" s="565" t="s">
        <v>5</v>
      </c>
      <c r="B1039" s="571" t="s">
        <v>5</v>
      </c>
      <c r="C1039" s="130" t="s">
        <v>492</v>
      </c>
      <c r="D1039" s="272" t="s">
        <v>493</v>
      </c>
      <c r="E1039" s="415" t="s">
        <v>153</v>
      </c>
      <c r="F1039" s="416" t="s">
        <v>153</v>
      </c>
      <c r="G1039" s="789" t="s">
        <v>153</v>
      </c>
      <c r="H1039" s="327" t="s">
        <v>153</v>
      </c>
      <c r="I1039" s="136"/>
      <c r="J1039" s="492"/>
      <c r="K1039" s="8"/>
      <c r="L1039" s="8"/>
    </row>
    <row r="1040" spans="1:12">
      <c r="A1040" s="565">
        <f t="shared" si="118"/>
        <v>1355</v>
      </c>
      <c r="B1040" s="571">
        <f t="shared" si="118"/>
        <v>30</v>
      </c>
      <c r="C1040" s="130"/>
      <c r="D1040" s="272" t="s">
        <v>545</v>
      </c>
      <c r="E1040" s="22" t="s">
        <v>2</v>
      </c>
      <c r="F1040" s="290">
        <v>67</v>
      </c>
      <c r="G1040" s="294"/>
      <c r="H1040" s="79"/>
      <c r="I1040" s="136"/>
      <c r="J1040" s="492"/>
      <c r="K1040" s="8"/>
      <c r="L1040" s="8"/>
    </row>
    <row r="1041" spans="1:12">
      <c r="A1041" s="565" t="s">
        <v>5</v>
      </c>
      <c r="B1041" s="571" t="s">
        <v>5</v>
      </c>
      <c r="C1041" s="446" t="s">
        <v>495</v>
      </c>
      <c r="D1041" s="464" t="s">
        <v>496</v>
      </c>
      <c r="E1041" s="415" t="s">
        <v>153</v>
      </c>
      <c r="F1041" s="416" t="s">
        <v>153</v>
      </c>
      <c r="G1041" s="789" t="s">
        <v>153</v>
      </c>
      <c r="H1041" s="327" t="s">
        <v>153</v>
      </c>
      <c r="I1041" s="136"/>
      <c r="J1041" s="492"/>
      <c r="K1041" s="8"/>
      <c r="L1041" s="8"/>
    </row>
    <row r="1042" spans="1:12">
      <c r="A1042" s="565">
        <f t="shared" si="118"/>
        <v>1356</v>
      </c>
      <c r="B1042" s="571">
        <f t="shared" si="118"/>
        <v>31</v>
      </c>
      <c r="C1042" s="130" t="s">
        <v>497</v>
      </c>
      <c r="D1042" s="465" t="s">
        <v>561</v>
      </c>
      <c r="E1042" s="22" t="s">
        <v>10</v>
      </c>
      <c r="F1042" s="290">
        <v>31</v>
      </c>
      <c r="G1042" s="294"/>
      <c r="H1042" s="79"/>
      <c r="I1042" s="136"/>
      <c r="J1042" s="492"/>
      <c r="K1042" s="8"/>
      <c r="L1042" s="8"/>
    </row>
    <row r="1043" spans="1:12">
      <c r="A1043" s="565" t="s">
        <v>5</v>
      </c>
      <c r="B1043" s="571" t="s">
        <v>5</v>
      </c>
      <c r="C1043" s="130" t="s">
        <v>499</v>
      </c>
      <c r="D1043" s="465" t="s">
        <v>500</v>
      </c>
      <c r="E1043" s="415" t="s">
        <v>153</v>
      </c>
      <c r="F1043" s="416" t="s">
        <v>153</v>
      </c>
      <c r="G1043" s="789" t="s">
        <v>153</v>
      </c>
      <c r="H1043" s="327" t="s">
        <v>153</v>
      </c>
      <c r="I1043" s="136"/>
      <c r="J1043" s="492"/>
      <c r="K1043" s="8"/>
      <c r="L1043" s="8"/>
    </row>
    <row r="1044" spans="1:12">
      <c r="A1044" s="565">
        <f t="shared" si="118"/>
        <v>1357</v>
      </c>
      <c r="B1044" s="571">
        <f t="shared" si="118"/>
        <v>32</v>
      </c>
      <c r="C1044" s="130"/>
      <c r="D1044" s="465" t="s">
        <v>501</v>
      </c>
      <c r="E1044" s="22" t="s">
        <v>10</v>
      </c>
      <c r="F1044" s="290">
        <v>23</v>
      </c>
      <c r="G1044" s="294"/>
      <c r="H1044" s="79"/>
      <c r="I1044" s="136"/>
      <c r="J1044" s="492"/>
      <c r="K1044" s="8"/>
      <c r="L1044" s="8"/>
    </row>
    <row r="1045" spans="1:12">
      <c r="A1045" s="565">
        <f t="shared" ref="A1045:B1077" si="119">IF(A1044="*","*",MAX(A1038:A1044)+1)</f>
        <v>1358</v>
      </c>
      <c r="B1045" s="571">
        <f t="shared" si="119"/>
        <v>33</v>
      </c>
      <c r="C1045" s="130"/>
      <c r="D1045" s="465" t="s">
        <v>502</v>
      </c>
      <c r="E1045" s="22" t="s">
        <v>10</v>
      </c>
      <c r="F1045" s="290">
        <v>29</v>
      </c>
      <c r="G1045" s="294"/>
      <c r="H1045" s="79"/>
      <c r="I1045" s="136"/>
      <c r="J1045" s="492"/>
      <c r="K1045" s="8"/>
      <c r="L1045" s="8"/>
    </row>
    <row r="1046" spans="1:12">
      <c r="A1046" s="565">
        <f t="shared" si="119"/>
        <v>1359</v>
      </c>
      <c r="B1046" s="571">
        <f t="shared" si="119"/>
        <v>34</v>
      </c>
      <c r="C1046" s="130"/>
      <c r="D1046" s="465" t="s">
        <v>503</v>
      </c>
      <c r="E1046" s="22" t="s">
        <v>10</v>
      </c>
      <c r="F1046" s="290">
        <v>44</v>
      </c>
      <c r="G1046" s="294"/>
      <c r="H1046" s="79"/>
      <c r="I1046" s="136"/>
      <c r="J1046" s="492"/>
      <c r="K1046" s="8"/>
      <c r="L1046" s="8"/>
    </row>
    <row r="1047" spans="1:12">
      <c r="A1047" s="565" t="s">
        <v>5</v>
      </c>
      <c r="B1047" s="571" t="s">
        <v>5</v>
      </c>
      <c r="C1047" s="130" t="s">
        <v>508</v>
      </c>
      <c r="D1047" s="272" t="s">
        <v>509</v>
      </c>
      <c r="E1047" s="415" t="s">
        <v>153</v>
      </c>
      <c r="F1047" s="416" t="s">
        <v>153</v>
      </c>
      <c r="G1047" s="789" t="s">
        <v>153</v>
      </c>
      <c r="H1047" s="327" t="s">
        <v>153</v>
      </c>
      <c r="I1047" s="136"/>
      <c r="J1047" s="492"/>
      <c r="K1047" s="8"/>
      <c r="L1047" s="8"/>
    </row>
    <row r="1048" spans="1:12" ht="24">
      <c r="A1048" s="565">
        <f t="shared" si="119"/>
        <v>1360</v>
      </c>
      <c r="B1048" s="571">
        <f t="shared" si="119"/>
        <v>35</v>
      </c>
      <c r="C1048" s="130"/>
      <c r="D1048" s="272" t="s">
        <v>562</v>
      </c>
      <c r="E1048" s="22" t="s">
        <v>10</v>
      </c>
      <c r="F1048" s="290">
        <v>111</v>
      </c>
      <c r="G1048" s="294"/>
      <c r="H1048" s="79"/>
      <c r="I1048" s="136"/>
      <c r="J1048" s="492"/>
      <c r="K1048" s="8"/>
      <c r="L1048" s="8"/>
    </row>
    <row r="1049" spans="1:12">
      <c r="A1049" s="565">
        <f t="shared" si="119"/>
        <v>1361</v>
      </c>
      <c r="B1049" s="571">
        <f t="shared" si="119"/>
        <v>36</v>
      </c>
      <c r="C1049" s="130" t="s">
        <v>522</v>
      </c>
      <c r="D1049" s="465" t="s">
        <v>563</v>
      </c>
      <c r="E1049" s="22" t="s">
        <v>2</v>
      </c>
      <c r="F1049" s="291">
        <v>67</v>
      </c>
      <c r="G1049" s="294"/>
      <c r="H1049" s="79"/>
      <c r="I1049" s="136"/>
      <c r="J1049" s="492"/>
      <c r="K1049" s="8"/>
      <c r="L1049" s="8"/>
    </row>
    <row r="1050" spans="1:12" ht="36">
      <c r="A1050" s="565">
        <f t="shared" si="119"/>
        <v>1362</v>
      </c>
      <c r="B1050" s="571">
        <f t="shared" si="119"/>
        <v>37</v>
      </c>
      <c r="C1050" s="130" t="s">
        <v>523</v>
      </c>
      <c r="D1050" s="465" t="s">
        <v>546</v>
      </c>
      <c r="E1050" s="22" t="s">
        <v>60</v>
      </c>
      <c r="F1050" s="290">
        <v>1</v>
      </c>
      <c r="G1050" s="294"/>
      <c r="H1050" s="79"/>
      <c r="I1050" s="136"/>
      <c r="J1050" s="492"/>
      <c r="K1050" s="8"/>
      <c r="L1050" s="8"/>
    </row>
    <row r="1051" spans="1:12" ht="13.5" thickBot="1">
      <c r="A1051" s="276">
        <f t="shared" si="119"/>
        <v>1363</v>
      </c>
      <c r="B1051" s="557">
        <f t="shared" si="119"/>
        <v>38</v>
      </c>
      <c r="C1051" s="131" t="s">
        <v>525</v>
      </c>
      <c r="D1051" s="456" t="s">
        <v>526</v>
      </c>
      <c r="E1051" s="60" t="s">
        <v>2</v>
      </c>
      <c r="F1051" s="293">
        <v>61</v>
      </c>
      <c r="G1051" s="295"/>
      <c r="H1051" s="79"/>
      <c r="I1051" s="509"/>
      <c r="J1051" s="492"/>
      <c r="K1051" s="8"/>
      <c r="L1051" s="8"/>
    </row>
    <row r="1052" spans="1:12" ht="13.5" customHeight="1" thickBot="1">
      <c r="A1052" s="627" t="s">
        <v>5</v>
      </c>
      <c r="B1052" s="357" t="s">
        <v>5</v>
      </c>
      <c r="C1052" s="476"/>
      <c r="D1052" s="1081" t="s">
        <v>564</v>
      </c>
      <c r="E1052" s="1081"/>
      <c r="F1052" s="1081"/>
      <c r="G1052" s="1077"/>
      <c r="H1052" s="98"/>
      <c r="I1052" s="509"/>
      <c r="J1052" s="492"/>
      <c r="K1052" s="492"/>
      <c r="L1052" s="8"/>
    </row>
    <row r="1053" spans="1:12" ht="13.5" customHeight="1" thickBot="1">
      <c r="A1053" s="1053" t="s">
        <v>565</v>
      </c>
      <c r="B1053" s="1054"/>
      <c r="C1053" s="1054"/>
      <c r="D1053" s="1054"/>
      <c r="E1053" s="1054"/>
      <c r="F1053" s="1054"/>
      <c r="G1053" s="1054"/>
      <c r="H1053" s="1055"/>
      <c r="I1053" s="136"/>
      <c r="J1053" s="492"/>
      <c r="K1053" s="8"/>
      <c r="L1053" s="8"/>
    </row>
    <row r="1054" spans="1:12" ht="13.5" customHeight="1">
      <c r="A1054" s="269" t="s">
        <v>5</v>
      </c>
      <c r="B1054" s="341" t="s">
        <v>5</v>
      </c>
      <c r="C1054" s="65" t="s">
        <v>566</v>
      </c>
      <c r="D1054" s="463" t="s">
        <v>20</v>
      </c>
      <c r="E1054" s="415" t="s">
        <v>153</v>
      </c>
      <c r="F1054" s="416" t="s">
        <v>153</v>
      </c>
      <c r="G1054" s="713" t="s">
        <v>153</v>
      </c>
      <c r="H1054" s="40" t="s">
        <v>153</v>
      </c>
      <c r="I1054" s="136"/>
      <c r="J1054" s="492"/>
      <c r="K1054" s="8"/>
      <c r="L1054" s="8"/>
    </row>
    <row r="1055" spans="1:12" ht="13.5" customHeight="1">
      <c r="A1055" s="630" t="s">
        <v>5</v>
      </c>
      <c r="B1055" s="571" t="s">
        <v>5</v>
      </c>
      <c r="C1055" s="446" t="s">
        <v>567</v>
      </c>
      <c r="D1055" s="464" t="s">
        <v>568</v>
      </c>
      <c r="E1055" s="415" t="s">
        <v>153</v>
      </c>
      <c r="F1055" s="416" t="s">
        <v>153</v>
      </c>
      <c r="G1055" s="774" t="s">
        <v>153</v>
      </c>
      <c r="H1055" s="40" t="s">
        <v>153</v>
      </c>
      <c r="I1055" s="136"/>
      <c r="J1055" s="492"/>
      <c r="K1055" s="8"/>
      <c r="L1055" s="8"/>
    </row>
    <row r="1056" spans="1:12" ht="38.25" customHeight="1">
      <c r="A1056" s="565">
        <f t="shared" ref="A1056" si="120">IF(A1055="*","*",MAX(A1049:A1055)+1)</f>
        <v>1364</v>
      </c>
      <c r="B1056" s="571">
        <v>1</v>
      </c>
      <c r="C1056" s="446"/>
      <c r="D1056" s="465" t="s">
        <v>569</v>
      </c>
      <c r="E1056" s="892" t="s">
        <v>955</v>
      </c>
      <c r="F1056" s="102">
        <v>1</v>
      </c>
      <c r="G1056" s="294"/>
      <c r="H1056" s="79"/>
      <c r="I1056" s="136"/>
      <c r="J1056" s="492"/>
      <c r="K1056" s="8"/>
      <c r="L1056" s="8"/>
    </row>
    <row r="1057" spans="1:12" ht="34.5" customHeight="1">
      <c r="A1057" s="565">
        <f t="shared" ref="A1057" si="121">IF(A1056="*","*",MAX(A1050:A1056)+1)</f>
        <v>1365</v>
      </c>
      <c r="B1057" s="571">
        <v>2</v>
      </c>
      <c r="C1057" s="446"/>
      <c r="D1057" s="465" t="s">
        <v>570</v>
      </c>
      <c r="E1057" s="892" t="s">
        <v>955</v>
      </c>
      <c r="F1057" s="102">
        <v>1</v>
      </c>
      <c r="G1057" s="294"/>
      <c r="H1057" s="79"/>
      <c r="I1057" s="136"/>
      <c r="J1057" s="492"/>
      <c r="K1057" s="8"/>
      <c r="L1057" s="8"/>
    </row>
    <row r="1058" spans="1:12" ht="13.5" customHeight="1">
      <c r="A1058" s="565">
        <f t="shared" ref="A1058" si="122">IF(A1057="*","*",MAX(A1051:A1057)+1)</f>
        <v>1366</v>
      </c>
      <c r="B1058" s="571">
        <v>3</v>
      </c>
      <c r="C1058" s="130"/>
      <c r="D1058" s="465" t="s">
        <v>571</v>
      </c>
      <c r="E1058" s="22" t="s">
        <v>11</v>
      </c>
      <c r="F1058" s="290">
        <v>152</v>
      </c>
      <c r="G1058" s="294"/>
      <c r="H1058" s="79"/>
      <c r="I1058" s="136"/>
      <c r="J1058" s="492"/>
      <c r="K1058" s="8"/>
      <c r="L1058" s="8"/>
    </row>
    <row r="1059" spans="1:12" ht="13.5" customHeight="1">
      <c r="A1059" s="565">
        <f t="shared" ref="A1059" si="123">IF(A1058="*","*",MAX(A1052:A1058)+1)</f>
        <v>1367</v>
      </c>
      <c r="B1059" s="571">
        <f t="shared" si="119"/>
        <v>4</v>
      </c>
      <c r="C1059" s="130"/>
      <c r="D1059" s="465" t="s">
        <v>572</v>
      </c>
      <c r="E1059" s="22" t="s">
        <v>11</v>
      </c>
      <c r="F1059" s="290">
        <v>32</v>
      </c>
      <c r="G1059" s="294"/>
      <c r="H1059" s="79"/>
      <c r="I1059" s="136"/>
      <c r="J1059" s="492"/>
      <c r="K1059" s="8"/>
      <c r="L1059" s="8"/>
    </row>
    <row r="1060" spans="1:12" ht="13.5" customHeight="1">
      <c r="A1060" s="565">
        <f t="shared" ref="A1060" si="124">IF(A1059="*","*",MAX(A1053:A1059)+1)</f>
        <v>1368</v>
      </c>
      <c r="B1060" s="571">
        <f t="shared" si="119"/>
        <v>5</v>
      </c>
      <c r="C1060" s="130"/>
      <c r="D1060" s="465" t="s">
        <v>573</v>
      </c>
      <c r="E1060" s="22" t="s">
        <v>11</v>
      </c>
      <c r="F1060" s="290">
        <v>65</v>
      </c>
      <c r="G1060" s="294"/>
      <c r="H1060" s="79"/>
      <c r="I1060" s="136"/>
      <c r="J1060" s="492"/>
      <c r="K1060" s="8"/>
      <c r="L1060" s="8"/>
    </row>
    <row r="1061" spans="1:12" ht="13.5" customHeight="1">
      <c r="A1061" s="565">
        <f t="shared" ref="A1061" si="125">IF(A1060="*","*",MAX(A1054:A1060)+1)</f>
        <v>1369</v>
      </c>
      <c r="B1061" s="571">
        <f t="shared" si="119"/>
        <v>6</v>
      </c>
      <c r="C1061" s="130"/>
      <c r="D1061" s="466" t="s">
        <v>574</v>
      </c>
      <c r="E1061" s="22" t="s">
        <v>439</v>
      </c>
      <c r="F1061" s="290">
        <v>131</v>
      </c>
      <c r="G1061" s="294"/>
      <c r="H1061" s="79"/>
      <c r="I1061" s="136"/>
      <c r="J1061" s="492"/>
      <c r="K1061" s="8"/>
      <c r="L1061" s="8"/>
    </row>
    <row r="1062" spans="1:12" ht="13.5" customHeight="1">
      <c r="A1062" s="565">
        <f t="shared" ref="A1062" si="126">IF(A1061="*","*",MAX(A1055:A1061)+1)</f>
        <v>1370</v>
      </c>
      <c r="B1062" s="571">
        <f t="shared" si="119"/>
        <v>7</v>
      </c>
      <c r="C1062" s="130"/>
      <c r="D1062" s="465" t="s">
        <v>575</v>
      </c>
      <c r="E1062" s="22" t="s">
        <v>2</v>
      </c>
      <c r="F1062" s="290">
        <v>512</v>
      </c>
      <c r="G1062" s="294"/>
      <c r="H1062" s="79"/>
      <c r="I1062" s="136"/>
      <c r="J1062" s="492"/>
      <c r="K1062" s="8"/>
      <c r="L1062" s="8"/>
    </row>
    <row r="1063" spans="1:12" ht="13.5" customHeight="1">
      <c r="A1063" s="565">
        <f t="shared" ref="A1063" si="127">IF(A1062="*","*",MAX(A1056:A1062)+1)</f>
        <v>1371</v>
      </c>
      <c r="B1063" s="571">
        <f t="shared" si="119"/>
        <v>8</v>
      </c>
      <c r="C1063" s="130"/>
      <c r="D1063" s="465" t="s">
        <v>576</v>
      </c>
      <c r="E1063" s="22" t="s">
        <v>439</v>
      </c>
      <c r="F1063" s="290">
        <v>350</v>
      </c>
      <c r="G1063" s="294"/>
      <c r="H1063" s="79"/>
      <c r="I1063" s="136"/>
      <c r="J1063" s="492"/>
      <c r="K1063" s="8"/>
      <c r="L1063" s="8"/>
    </row>
    <row r="1064" spans="1:12" ht="13.5" customHeight="1">
      <c r="A1064" s="565">
        <f t="shared" ref="A1064" si="128">IF(A1063="*","*",MAX(A1057:A1063)+1)</f>
        <v>1372</v>
      </c>
      <c r="B1064" s="571">
        <f t="shared" si="119"/>
        <v>9</v>
      </c>
      <c r="C1064" s="470"/>
      <c r="D1064" s="465" t="s">
        <v>577</v>
      </c>
      <c r="E1064" s="22" t="s">
        <v>439</v>
      </c>
      <c r="F1064" s="290">
        <v>860</v>
      </c>
      <c r="G1064" s="294"/>
      <c r="H1064" s="79"/>
      <c r="I1064" s="136"/>
      <c r="J1064" s="492"/>
      <c r="K1064" s="8"/>
      <c r="L1064" s="8"/>
    </row>
    <row r="1065" spans="1:12" ht="13.5" customHeight="1">
      <c r="A1065" s="565">
        <f t="shared" ref="A1065" si="129">IF(A1064="*","*",MAX(A1058:A1064)+1)</f>
        <v>1373</v>
      </c>
      <c r="B1065" s="571">
        <f t="shared" si="119"/>
        <v>10</v>
      </c>
      <c r="C1065" s="470"/>
      <c r="D1065" s="465" t="s">
        <v>578</v>
      </c>
      <c r="E1065" s="22" t="s">
        <v>2</v>
      </c>
      <c r="F1065" s="290">
        <v>48</v>
      </c>
      <c r="G1065" s="294"/>
      <c r="H1065" s="79"/>
      <c r="I1065" s="136"/>
      <c r="J1065" s="492"/>
      <c r="K1065" s="8"/>
      <c r="L1065" s="8"/>
    </row>
    <row r="1066" spans="1:12" ht="13.5" customHeight="1">
      <c r="A1066" s="565">
        <f t="shared" ref="A1066" si="130">IF(A1065="*","*",MAX(A1059:A1065)+1)</f>
        <v>1374</v>
      </c>
      <c r="B1066" s="571">
        <f t="shared" si="119"/>
        <v>11</v>
      </c>
      <c r="C1066" s="130"/>
      <c r="D1066" s="465" t="s">
        <v>579</v>
      </c>
      <c r="E1066" s="22" t="s">
        <v>2</v>
      </c>
      <c r="F1066" s="290">
        <v>235</v>
      </c>
      <c r="G1066" s="294"/>
      <c r="H1066" s="79"/>
      <c r="I1066" s="136"/>
      <c r="J1066" s="492"/>
      <c r="K1066" s="8"/>
      <c r="L1066" s="8"/>
    </row>
    <row r="1067" spans="1:12" ht="13.5" customHeight="1">
      <c r="A1067" s="565">
        <f t="shared" ref="A1067" si="131">IF(A1066="*","*",MAX(A1060:A1066)+1)</f>
        <v>1375</v>
      </c>
      <c r="B1067" s="571">
        <f t="shared" si="119"/>
        <v>12</v>
      </c>
      <c r="C1067" s="130"/>
      <c r="D1067" s="465" t="s">
        <v>580</v>
      </c>
      <c r="E1067" s="22" t="s">
        <v>2</v>
      </c>
      <c r="F1067" s="290">
        <v>260</v>
      </c>
      <c r="G1067" s="294"/>
      <c r="H1067" s="79"/>
      <c r="I1067" s="136"/>
      <c r="J1067" s="492"/>
      <c r="K1067" s="8"/>
      <c r="L1067" s="8"/>
    </row>
    <row r="1068" spans="1:12" ht="13.5" customHeight="1">
      <c r="A1068" s="565">
        <f t="shared" ref="A1068" si="132">IF(A1067="*","*",MAX(A1061:A1067)+1)</f>
        <v>1376</v>
      </c>
      <c r="B1068" s="571">
        <f t="shared" si="119"/>
        <v>13</v>
      </c>
      <c r="C1068" s="130"/>
      <c r="D1068" s="465" t="s">
        <v>581</v>
      </c>
      <c r="E1068" s="22" t="s">
        <v>2</v>
      </c>
      <c r="F1068" s="290">
        <v>260</v>
      </c>
      <c r="G1068" s="294"/>
      <c r="H1068" s="79"/>
      <c r="I1068" s="136"/>
      <c r="J1068" s="492"/>
      <c r="K1068" s="8"/>
      <c r="L1068" s="8"/>
    </row>
    <row r="1069" spans="1:12" ht="13.5" customHeight="1">
      <c r="A1069" s="565">
        <f t="shared" ref="A1069" si="133">IF(A1068="*","*",MAX(A1062:A1068)+1)</f>
        <v>1377</v>
      </c>
      <c r="B1069" s="571">
        <f t="shared" si="119"/>
        <v>14</v>
      </c>
      <c r="C1069" s="130"/>
      <c r="D1069" s="465" t="s">
        <v>582</v>
      </c>
      <c r="E1069" s="22" t="s">
        <v>439</v>
      </c>
      <c r="F1069" s="290">
        <v>42</v>
      </c>
      <c r="G1069" s="294"/>
      <c r="H1069" s="79"/>
      <c r="I1069" s="136"/>
      <c r="J1069" s="492"/>
      <c r="K1069" s="8"/>
      <c r="L1069" s="8"/>
    </row>
    <row r="1070" spans="1:12" ht="13.5" customHeight="1">
      <c r="A1070" s="565">
        <f t="shared" ref="A1070" si="134">IF(A1069="*","*",MAX(A1063:A1069)+1)</f>
        <v>1378</v>
      </c>
      <c r="B1070" s="571">
        <f t="shared" si="119"/>
        <v>15</v>
      </c>
      <c r="C1070" s="130"/>
      <c r="D1070" s="465" t="s">
        <v>583</v>
      </c>
      <c r="E1070" s="22" t="s">
        <v>11</v>
      </c>
      <c r="F1070" s="290">
        <v>410</v>
      </c>
      <c r="G1070" s="294"/>
      <c r="H1070" s="79"/>
      <c r="I1070" s="136"/>
      <c r="J1070" s="492"/>
      <c r="K1070" s="8"/>
      <c r="L1070" s="8"/>
    </row>
    <row r="1071" spans="1:12" ht="13.5" customHeight="1">
      <c r="A1071" s="565">
        <f t="shared" ref="A1071" si="135">IF(A1070="*","*",MAX(A1064:A1070)+1)</f>
        <v>1379</v>
      </c>
      <c r="B1071" s="571">
        <f t="shared" si="119"/>
        <v>16</v>
      </c>
      <c r="C1071" s="130"/>
      <c r="D1071" s="465" t="s">
        <v>584</v>
      </c>
      <c r="E1071" s="22" t="s">
        <v>11</v>
      </c>
      <c r="F1071" s="290">
        <v>310</v>
      </c>
      <c r="G1071" s="294"/>
      <c r="H1071" s="79"/>
      <c r="I1071" s="136"/>
      <c r="J1071" s="492"/>
      <c r="K1071" s="8"/>
      <c r="L1071" s="8"/>
    </row>
    <row r="1072" spans="1:12" ht="13.5" customHeight="1">
      <c r="A1072" s="565">
        <f t="shared" ref="A1072" si="136">IF(A1071="*","*",MAX(A1065:A1071)+1)</f>
        <v>1380</v>
      </c>
      <c r="B1072" s="571">
        <f t="shared" si="119"/>
        <v>17</v>
      </c>
      <c r="C1072" s="130"/>
      <c r="D1072" s="465" t="s">
        <v>585</v>
      </c>
      <c r="E1072" s="22" t="s">
        <v>11</v>
      </c>
      <c r="F1072" s="290">
        <v>590</v>
      </c>
      <c r="G1072" s="294"/>
      <c r="H1072" s="79"/>
      <c r="I1072" s="136"/>
      <c r="J1072" s="492"/>
      <c r="K1072" s="492"/>
      <c r="L1072" s="8"/>
    </row>
    <row r="1073" spans="1:13" ht="13.5" customHeight="1">
      <c r="A1073" s="565">
        <f t="shared" ref="A1073" si="137">IF(A1072="*","*",MAX(A1066:A1072)+1)</f>
        <v>1381</v>
      </c>
      <c r="B1073" s="571">
        <f t="shared" si="119"/>
        <v>18</v>
      </c>
      <c r="C1073" s="130"/>
      <c r="D1073" s="465" t="s">
        <v>586</v>
      </c>
      <c r="E1073" s="22" t="s">
        <v>11</v>
      </c>
      <c r="F1073" s="290">
        <v>350</v>
      </c>
      <c r="G1073" s="294"/>
      <c r="H1073" s="79"/>
      <c r="I1073" s="136"/>
      <c r="J1073" s="492"/>
      <c r="K1073" s="8"/>
      <c r="L1073" s="8"/>
    </row>
    <row r="1074" spans="1:13" ht="13.5" customHeight="1">
      <c r="A1074" s="565">
        <f t="shared" ref="A1074" si="138">IF(A1073="*","*",MAX(A1067:A1073)+1)</f>
        <v>1382</v>
      </c>
      <c r="B1074" s="571">
        <f t="shared" si="119"/>
        <v>19</v>
      </c>
      <c r="C1074" s="130"/>
      <c r="D1074" s="465" t="s">
        <v>587</v>
      </c>
      <c r="E1074" s="22" t="s">
        <v>439</v>
      </c>
      <c r="F1074" s="290">
        <v>240</v>
      </c>
      <c r="G1074" s="294"/>
      <c r="H1074" s="79"/>
      <c r="I1074" s="136"/>
      <c r="J1074" s="492"/>
      <c r="K1074" s="8"/>
      <c r="L1074" s="8"/>
    </row>
    <row r="1075" spans="1:13" ht="13.5" customHeight="1">
      <c r="A1075" s="565">
        <f t="shared" ref="A1075" si="139">IF(A1074="*","*",MAX(A1068:A1074)+1)</f>
        <v>1383</v>
      </c>
      <c r="B1075" s="571">
        <f t="shared" si="119"/>
        <v>20</v>
      </c>
      <c r="C1075" s="130"/>
      <c r="D1075" s="465" t="s">
        <v>588</v>
      </c>
      <c r="E1075" s="22" t="s">
        <v>11</v>
      </c>
      <c r="F1075" s="290">
        <v>161</v>
      </c>
      <c r="G1075" s="294"/>
      <c r="H1075" s="79"/>
      <c r="I1075" s="136"/>
      <c r="J1075" s="492"/>
      <c r="K1075" s="8"/>
      <c r="L1075" s="8"/>
    </row>
    <row r="1076" spans="1:13" ht="13.5" customHeight="1">
      <c r="A1076" s="565">
        <f t="shared" ref="A1076" si="140">IF(A1075="*","*",MAX(A1069:A1075)+1)</f>
        <v>1384</v>
      </c>
      <c r="B1076" s="571">
        <f t="shared" si="119"/>
        <v>21</v>
      </c>
      <c r="C1076" s="130"/>
      <c r="D1076" s="465" t="s">
        <v>589</v>
      </c>
      <c r="E1076" s="22" t="s">
        <v>11</v>
      </c>
      <c r="F1076" s="290">
        <v>28</v>
      </c>
      <c r="G1076" s="294"/>
      <c r="H1076" s="79"/>
      <c r="I1076" s="136"/>
      <c r="J1076" s="492"/>
      <c r="K1076" s="8"/>
      <c r="L1076" s="8"/>
    </row>
    <row r="1077" spans="1:13" ht="13.5" customHeight="1" thickBot="1">
      <c r="A1077" s="565">
        <f t="shared" ref="A1077" si="141">IF(A1076="*","*",MAX(A1070:A1076)+1)</f>
        <v>1385</v>
      </c>
      <c r="B1077" s="571">
        <f t="shared" si="119"/>
        <v>22</v>
      </c>
      <c r="C1077" s="483"/>
      <c r="D1077" s="477" t="s">
        <v>590</v>
      </c>
      <c r="E1077" s="60" t="s">
        <v>10</v>
      </c>
      <c r="F1077" s="296">
        <v>567</v>
      </c>
      <c r="G1077" s="295"/>
      <c r="H1077" s="79"/>
      <c r="I1077" s="136"/>
      <c r="J1077" s="492"/>
      <c r="K1077" s="8"/>
      <c r="L1077" s="8"/>
    </row>
    <row r="1078" spans="1:13" ht="13.5" customHeight="1" thickBot="1">
      <c r="A1078" s="627" t="s">
        <v>5</v>
      </c>
      <c r="B1078" s="357" t="s">
        <v>5</v>
      </c>
      <c r="C1078" s="476"/>
      <c r="D1078" s="1077" t="s">
        <v>591</v>
      </c>
      <c r="E1078" s="1078"/>
      <c r="F1078" s="1078"/>
      <c r="G1078" s="1078"/>
      <c r="H1078" s="98"/>
      <c r="I1078" s="509"/>
      <c r="J1078" s="492"/>
      <c r="K1078" s="492"/>
      <c r="L1078" s="8"/>
    </row>
    <row r="1079" spans="1:13" s="215" customFormat="1" ht="13.5" customHeight="1" thickBot="1">
      <c r="A1079" s="1045" t="s">
        <v>593</v>
      </c>
      <c r="B1079" s="1046"/>
      <c r="C1079" s="1046"/>
      <c r="D1079" s="1046"/>
      <c r="E1079" s="1046"/>
      <c r="F1079" s="1046"/>
      <c r="G1079" s="1046"/>
      <c r="H1079" s="1047"/>
      <c r="I1079" s="509"/>
      <c r="J1079" s="492"/>
      <c r="K1079" s="8"/>
      <c r="L1079" s="8"/>
      <c r="M1079" s="12"/>
    </row>
    <row r="1080" spans="1:13" s="4" customFormat="1" ht="13.5" customHeight="1" thickBot="1">
      <c r="A1080" s="860" t="s">
        <v>5</v>
      </c>
      <c r="B1080" s="358" t="s">
        <v>5</v>
      </c>
      <c r="C1080" s="484" t="s">
        <v>129</v>
      </c>
      <c r="D1080" s="478" t="s">
        <v>128</v>
      </c>
      <c r="E1080" s="7" t="s">
        <v>153</v>
      </c>
      <c r="F1080" s="89" t="s">
        <v>153</v>
      </c>
      <c r="G1080" s="784" t="s">
        <v>153</v>
      </c>
      <c r="H1080" s="89" t="s">
        <v>153</v>
      </c>
      <c r="I1080" s="509"/>
      <c r="J1080" s="492"/>
      <c r="K1080" s="8"/>
      <c r="L1080" s="8"/>
      <c r="M1080" s="8"/>
    </row>
    <row r="1081" spans="1:13" s="4" customFormat="1" ht="13.5" customHeight="1" thickBot="1">
      <c r="A1081" s="306" t="s">
        <v>5</v>
      </c>
      <c r="B1081" s="555" t="s">
        <v>5</v>
      </c>
      <c r="C1081" s="128" t="s">
        <v>130</v>
      </c>
      <c r="D1081" s="479" t="s">
        <v>131</v>
      </c>
      <c r="E1081" s="7" t="s">
        <v>153</v>
      </c>
      <c r="F1081" s="89" t="s">
        <v>153</v>
      </c>
      <c r="G1081" s="784" t="s">
        <v>153</v>
      </c>
      <c r="H1081" s="89" t="s">
        <v>153</v>
      </c>
      <c r="I1081" s="509"/>
      <c r="J1081" s="492"/>
      <c r="K1081" s="8"/>
      <c r="L1081" s="8"/>
      <c r="M1081" s="8"/>
    </row>
    <row r="1082" spans="1:13" s="4" customFormat="1" ht="13.5" customHeight="1">
      <c r="A1082" s="565">
        <f t="shared" ref="A1082" si="142">IF(A1081="*","*",MAX(A1075:A1081)+1)</f>
        <v>1386</v>
      </c>
      <c r="B1082" s="571">
        <v>139</v>
      </c>
      <c r="C1082" s="65"/>
      <c r="D1082" s="480" t="s">
        <v>843</v>
      </c>
      <c r="E1082" s="166" t="s">
        <v>10</v>
      </c>
      <c r="F1082" s="1030">
        <v>2241</v>
      </c>
      <c r="G1082" s="759"/>
      <c r="H1082" s="1032"/>
      <c r="I1082"/>
      <c r="J1082" s="492"/>
      <c r="K1082" s="8"/>
      <c r="L1082" s="8"/>
      <c r="M1082" s="8"/>
    </row>
    <row r="1083" spans="1:13" s="491" customFormat="1" ht="13.5" customHeight="1">
      <c r="A1083" s="894">
        <v>1387</v>
      </c>
      <c r="B1083" s="1039" t="s">
        <v>5</v>
      </c>
      <c r="C1083" s="1022" t="s">
        <v>1071</v>
      </c>
      <c r="D1083" s="1023" t="s">
        <v>1072</v>
      </c>
      <c r="E1083" s="1024" t="s">
        <v>400</v>
      </c>
      <c r="F1083" s="1025">
        <v>14828</v>
      </c>
      <c r="G1083" s="1034"/>
      <c r="H1083" s="1031"/>
      <c r="I1083"/>
      <c r="J1083" s="492"/>
      <c r="K1083" s="8"/>
      <c r="L1083" s="8"/>
      <c r="M1083" s="8"/>
    </row>
    <row r="1084" spans="1:13" s="491" customFormat="1" ht="13.5" customHeight="1">
      <c r="A1084" s="894">
        <v>1388</v>
      </c>
      <c r="B1084" s="946" t="s">
        <v>5</v>
      </c>
      <c r="C1084" s="1022" t="s">
        <v>1073</v>
      </c>
      <c r="D1084" s="1023" t="s">
        <v>1074</v>
      </c>
      <c r="E1084" s="1024" t="s">
        <v>11</v>
      </c>
      <c r="F1084" s="1025">
        <v>93</v>
      </c>
      <c r="G1084" s="1034"/>
      <c r="H1084" s="1035"/>
      <c r="I1084"/>
      <c r="J1084" s="492"/>
      <c r="K1084" s="8"/>
      <c r="L1084" s="8"/>
      <c r="M1084" s="8"/>
    </row>
    <row r="1085" spans="1:13" s="491" customFormat="1" ht="13.5" customHeight="1">
      <c r="A1085" s="1040">
        <v>1389</v>
      </c>
      <c r="B1085" s="903" t="s">
        <v>5</v>
      </c>
      <c r="C1085" s="1022" t="s">
        <v>1075</v>
      </c>
      <c r="D1085" s="1023" t="s">
        <v>1076</v>
      </c>
      <c r="E1085" s="1024" t="s">
        <v>10</v>
      </c>
      <c r="F1085" s="1025">
        <v>278</v>
      </c>
      <c r="G1085" s="1034"/>
      <c r="H1085" s="1031"/>
      <c r="I1085"/>
      <c r="J1085" s="492"/>
      <c r="K1085" s="8"/>
      <c r="L1085" s="8"/>
      <c r="M1085" s="8"/>
    </row>
    <row r="1086" spans="1:13" s="491" customFormat="1" ht="13.5" customHeight="1">
      <c r="A1086" s="1041">
        <v>1390</v>
      </c>
      <c r="B1086" s="1039" t="s">
        <v>5</v>
      </c>
      <c r="C1086" s="1022" t="s">
        <v>1077</v>
      </c>
      <c r="D1086" s="1023" t="s">
        <v>1078</v>
      </c>
      <c r="E1086" s="1024" t="s">
        <v>2</v>
      </c>
      <c r="F1086" s="1025">
        <f>114+70</f>
        <v>184</v>
      </c>
      <c r="G1086" s="1037"/>
      <c r="H1086" s="1038"/>
      <c r="I1086"/>
      <c r="J1086" s="492"/>
      <c r="K1086" s="8"/>
      <c r="L1086" s="8"/>
      <c r="M1086" s="8"/>
    </row>
    <row r="1087" spans="1:13" s="491" customFormat="1" ht="13.5" customHeight="1" thickBot="1">
      <c r="A1087" s="1042">
        <v>1391</v>
      </c>
      <c r="B1087" s="1020" t="s">
        <v>5</v>
      </c>
      <c r="C1087" s="1026" t="s">
        <v>1079</v>
      </c>
      <c r="D1087" s="1027" t="s">
        <v>1080</v>
      </c>
      <c r="E1087" s="1028" t="s">
        <v>10</v>
      </c>
      <c r="F1087" s="1029">
        <v>344</v>
      </c>
      <c r="G1087" s="1036"/>
      <c r="H1087" s="1033"/>
      <c r="I1087"/>
      <c r="J1087" s="492"/>
      <c r="K1087"/>
      <c r="L1087" s="8"/>
      <c r="M1087" s="8"/>
    </row>
    <row r="1088" spans="1:13" s="215" customFormat="1" ht="13.5" customHeight="1" thickBot="1">
      <c r="A1088" s="861" t="s">
        <v>5</v>
      </c>
      <c r="B1088" s="871" t="s">
        <v>5</v>
      </c>
      <c r="C1088" s="485"/>
      <c r="D1088" s="1079" t="s">
        <v>1081</v>
      </c>
      <c r="E1088" s="1079"/>
      <c r="F1088" s="1079"/>
      <c r="G1088" s="1080"/>
      <c r="H1088" s="319"/>
      <c r="I1088" s="509"/>
      <c r="J1088" s="492"/>
      <c r="K1088" s="492"/>
      <c r="L1088" s="8"/>
      <c r="M1088" s="12"/>
    </row>
    <row r="1089" spans="1:12" ht="13.5" customHeight="1" thickTop="1" thickBot="1">
      <c r="A1089" s="631" t="s">
        <v>5</v>
      </c>
      <c r="B1089" s="359" t="s">
        <v>5</v>
      </c>
      <c r="C1089" s="486"/>
      <c r="D1089" s="481" t="s">
        <v>592</v>
      </c>
      <c r="E1089" s="322" t="s">
        <v>153</v>
      </c>
      <c r="F1089" s="418" t="s">
        <v>153</v>
      </c>
      <c r="G1089" s="792" t="s">
        <v>153</v>
      </c>
      <c r="H1089" s="625"/>
      <c r="I1089" s="136"/>
      <c r="J1089" s="492"/>
      <c r="K1089" s="8"/>
      <c r="L1089" s="8"/>
    </row>
    <row r="1090" spans="1:12" ht="13.5" thickBot="1">
      <c r="A1090" s="632" t="s">
        <v>5</v>
      </c>
      <c r="B1090" s="336" t="s">
        <v>5</v>
      </c>
      <c r="C1090" s="487"/>
      <c r="D1090" s="482" t="s">
        <v>842</v>
      </c>
      <c r="E1090" s="317" t="s">
        <v>153</v>
      </c>
      <c r="F1090" s="419" t="s">
        <v>153</v>
      </c>
      <c r="G1090" s="775" t="s">
        <v>153</v>
      </c>
      <c r="H1090" s="633"/>
      <c r="I1090" s="136"/>
      <c r="J1090" s="492"/>
      <c r="K1090" s="8"/>
      <c r="L1090" s="8"/>
    </row>
    <row r="1091" spans="1:12" ht="14.25" thickTop="1" thickBot="1">
      <c r="A1091" s="320" t="s">
        <v>5</v>
      </c>
      <c r="B1091" s="360" t="s">
        <v>5</v>
      </c>
      <c r="C1091" s="488"/>
      <c r="D1091" s="1056" t="s">
        <v>846</v>
      </c>
      <c r="E1091" s="1056"/>
      <c r="F1091" s="1056"/>
      <c r="G1091" s="1057"/>
      <c r="H1091" s="321"/>
      <c r="I1091" s="136"/>
      <c r="J1091" s="492"/>
      <c r="K1091" s="8"/>
      <c r="L1091" s="8"/>
    </row>
    <row r="1092" spans="1:12" ht="13.5" thickBot="1">
      <c r="A1092" s="306" t="s">
        <v>5</v>
      </c>
      <c r="B1092" s="555" t="s">
        <v>5</v>
      </c>
      <c r="C1092" s="489"/>
      <c r="D1092" s="1058" t="s">
        <v>845</v>
      </c>
      <c r="E1092" s="1058"/>
      <c r="F1092" s="1058"/>
      <c r="G1092" s="1059"/>
      <c r="H1092" s="307"/>
      <c r="I1092" s="136"/>
      <c r="J1092" s="492"/>
      <c r="K1092" s="8"/>
      <c r="L1092" s="8"/>
    </row>
    <row r="1093" spans="1:12" ht="13.5" thickBot="1">
      <c r="A1093" s="306" t="s">
        <v>5</v>
      </c>
      <c r="B1093" s="555" t="s">
        <v>5</v>
      </c>
      <c r="C1093" s="489"/>
      <c r="D1093" s="1058" t="s">
        <v>847</v>
      </c>
      <c r="E1093" s="1058"/>
      <c r="F1093" s="1058"/>
      <c r="G1093" s="1059"/>
      <c r="H1093" s="307"/>
      <c r="I1093" s="136"/>
      <c r="J1093" s="492"/>
      <c r="K1093" s="492"/>
      <c r="L1093" s="8"/>
    </row>
    <row r="1094" spans="1:12">
      <c r="J1094" s="492"/>
      <c r="K1094" s="135"/>
    </row>
  </sheetData>
  <mergeCells count="97">
    <mergeCell ref="A1:H3"/>
    <mergeCell ref="A15:G15"/>
    <mergeCell ref="C305:C306"/>
    <mergeCell ref="A870:G870"/>
    <mergeCell ref="A272:G272"/>
    <mergeCell ref="A286:G286"/>
    <mergeCell ref="C109:C112"/>
    <mergeCell ref="C185:C186"/>
    <mergeCell ref="B5:B6"/>
    <mergeCell ref="C5:C6"/>
    <mergeCell ref="D5:D6"/>
    <mergeCell ref="E5:F5"/>
    <mergeCell ref="C128:C131"/>
    <mergeCell ref="C138:C140"/>
    <mergeCell ref="C196:C199"/>
    <mergeCell ref="A80:G80"/>
    <mergeCell ref="A4:H4"/>
    <mergeCell ref="A5:A6"/>
    <mergeCell ref="A869:G869"/>
    <mergeCell ref="D698:G698"/>
    <mergeCell ref="C847:G847"/>
    <mergeCell ref="A101:C101"/>
    <mergeCell ref="A182:G182"/>
    <mergeCell ref="A187:G187"/>
    <mergeCell ref="A191:G191"/>
    <mergeCell ref="A194:G194"/>
    <mergeCell ref="A200:G200"/>
    <mergeCell ref="A132:G132"/>
    <mergeCell ref="A125:G125"/>
    <mergeCell ref="A116:G116"/>
    <mergeCell ref="A121:G121"/>
    <mergeCell ref="A58:G58"/>
    <mergeCell ref="D101:G101"/>
    <mergeCell ref="A135:G135"/>
    <mergeCell ref="A517:G517"/>
    <mergeCell ref="A533:G533"/>
    <mergeCell ref="A141:G141"/>
    <mergeCell ref="B233:B234"/>
    <mergeCell ref="A378:G378"/>
    <mergeCell ref="A385:G385"/>
    <mergeCell ref="A451:G451"/>
    <mergeCell ref="A381:G381"/>
    <mergeCell ref="A26:G26"/>
    <mergeCell ref="A38:G38"/>
    <mergeCell ref="A43:G43"/>
    <mergeCell ref="A50:G50"/>
    <mergeCell ref="A54:G54"/>
    <mergeCell ref="D1093:G1093"/>
    <mergeCell ref="B979:G979"/>
    <mergeCell ref="C872:H872"/>
    <mergeCell ref="A204:G204"/>
    <mergeCell ref="C206:C207"/>
    <mergeCell ref="A208:G208"/>
    <mergeCell ref="A212:G212"/>
    <mergeCell ref="A216:G216"/>
    <mergeCell ref="A220:G220"/>
    <mergeCell ref="A226:G226"/>
    <mergeCell ref="A229:G229"/>
    <mergeCell ref="A236:G236"/>
    <mergeCell ref="A241:G241"/>
    <mergeCell ref="A244:G244"/>
    <mergeCell ref="A253:G253"/>
    <mergeCell ref="A256:G256"/>
    <mergeCell ref="A596:G596"/>
    <mergeCell ref="D1052:G1052"/>
    <mergeCell ref="A464:G464"/>
    <mergeCell ref="A493:G493"/>
    <mergeCell ref="A582:G582"/>
    <mergeCell ref="A567:G567"/>
    <mergeCell ref="A550:G550"/>
    <mergeCell ref="A566:G566"/>
    <mergeCell ref="D1091:G1091"/>
    <mergeCell ref="D1092:G1092"/>
    <mergeCell ref="A499:G499"/>
    <mergeCell ref="B105:C105"/>
    <mergeCell ref="A113:G113"/>
    <mergeCell ref="D105:G105"/>
    <mergeCell ref="A265:G265"/>
    <mergeCell ref="A455:G455"/>
    <mergeCell ref="A302:G302"/>
    <mergeCell ref="A307:G307"/>
    <mergeCell ref="A375:G375"/>
    <mergeCell ref="A460:G460"/>
    <mergeCell ref="A468:G468"/>
    <mergeCell ref="A471:G471"/>
    <mergeCell ref="D1078:G1078"/>
    <mergeCell ref="D1088:G1088"/>
    <mergeCell ref="A1079:H1079"/>
    <mergeCell ref="A613:G613"/>
    <mergeCell ref="A637:G637"/>
    <mergeCell ref="A649:G649"/>
    <mergeCell ref="A663:G663"/>
    <mergeCell ref="A671:G671"/>
    <mergeCell ref="A672:G672"/>
    <mergeCell ref="A980:H980"/>
    <mergeCell ref="A1053:H1053"/>
    <mergeCell ref="A673:G673"/>
  </mergeCells>
  <printOptions horizontalCentered="1"/>
  <pageMargins left="0.47244094488188981" right="0.15748031496062992" top="0.78740157480314965" bottom="0.74803149606299213" header="0.31496062992125984" footer="0.31496062992125984"/>
  <pageSetup paperSize="9" scale="55" orientation="portrait" r:id="rId1"/>
  <headerFooter>
    <oddHeader>&amp;C
Rozbudowa skrzyżowania ul. Floriana Krygiera z ul. Granitową z przedłużeniem do autostrady A6 
pt. Przebudowa skrzyżowania ul. Floriana Krygiera z ul. Granitową z przedłużeniem do autostrady A6 - ETAP III</oddHead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G18" sqref="G18"/>
    </sheetView>
  </sheetViews>
  <sheetFormatPr defaultRowHeight="12.75"/>
  <cols>
    <col min="1" max="1" width="20.42578125" customWidth="1"/>
    <col min="8" max="8" width="22.140625" customWidth="1"/>
  </cols>
  <sheetData>
    <row r="1" spans="1:9" ht="17.25" customHeight="1">
      <c r="A1" s="214"/>
      <c r="D1" s="215"/>
      <c r="E1" s="1169"/>
      <c r="F1" s="1169"/>
      <c r="G1" s="215"/>
      <c r="H1" s="880"/>
      <c r="I1" s="215"/>
    </row>
    <row r="2" spans="1:9">
      <c r="A2" s="214"/>
      <c r="D2" s="215"/>
      <c r="E2" s="1169"/>
      <c r="F2" s="1169"/>
      <c r="G2" s="215"/>
      <c r="H2" s="880"/>
      <c r="I2" s="215"/>
    </row>
    <row r="3" spans="1:9">
      <c r="A3" s="214"/>
      <c r="D3" s="215"/>
      <c r="E3" s="1169"/>
      <c r="F3" s="1169"/>
      <c r="G3" s="215"/>
      <c r="H3" s="880"/>
      <c r="I3" s="215"/>
    </row>
    <row r="4" spans="1:9">
      <c r="A4" s="214"/>
      <c r="D4" s="215"/>
      <c r="E4" s="215"/>
      <c r="F4" s="215"/>
      <c r="G4" s="215"/>
      <c r="H4" s="880"/>
      <c r="I4" s="215"/>
    </row>
    <row r="5" spans="1:9">
      <c r="A5" s="214"/>
      <c r="D5" s="215"/>
      <c r="E5" s="215"/>
      <c r="F5" s="215"/>
      <c r="G5" s="215"/>
      <c r="H5" s="215"/>
      <c r="I5" s="215"/>
    </row>
    <row r="6" spans="1:9">
      <c r="A6" s="214"/>
      <c r="D6" s="215"/>
      <c r="E6" s="215"/>
      <c r="F6" s="215"/>
      <c r="G6" s="215"/>
      <c r="H6" s="215"/>
      <c r="I6" s="215"/>
    </row>
    <row r="7" spans="1:9">
      <c r="A7" s="214"/>
      <c r="D7" s="215"/>
      <c r="E7" s="215"/>
      <c r="F7" s="215"/>
      <c r="G7" s="215"/>
      <c r="H7" s="215"/>
      <c r="I7" s="215"/>
    </row>
    <row r="8" spans="1:9">
      <c r="A8" s="214"/>
      <c r="D8" s="215"/>
      <c r="E8" s="215"/>
      <c r="F8" s="215"/>
      <c r="G8" s="215"/>
      <c r="H8" s="215"/>
      <c r="I8" s="215"/>
    </row>
    <row r="9" spans="1:9">
      <c r="A9" s="214"/>
      <c r="D9" s="215"/>
      <c r="E9" s="215"/>
      <c r="F9" s="215"/>
      <c r="G9" s="215"/>
      <c r="H9" s="215"/>
      <c r="I9" s="215"/>
    </row>
    <row r="10" spans="1:9">
      <c r="A10" s="214"/>
    </row>
    <row r="11" spans="1:9">
      <c r="A11" s="214"/>
    </row>
    <row r="12" spans="1:9">
      <c r="A12" s="214"/>
    </row>
    <row r="13" spans="1:9">
      <c r="A13" s="214"/>
    </row>
    <row r="14" spans="1:9">
      <c r="A14" s="214"/>
    </row>
  </sheetData>
  <mergeCells count="3">
    <mergeCell ref="E1:F1"/>
    <mergeCell ref="E2:F2"/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TER_bez cen</vt:lpstr>
      <vt:lpstr>Arkusz1</vt:lpstr>
      <vt:lpstr>'TER_bez cen'!Obszar_wydruku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a-2 ślepy kosztorys</dc:title>
  <dc:creator>Transprojekt</dc:creator>
  <cp:lastModifiedBy>mkrysiak</cp:lastModifiedBy>
  <cp:lastPrinted>2018-06-22T10:02:41Z</cp:lastPrinted>
  <dcterms:created xsi:type="dcterms:W3CDTF">1997-12-10T14:01:29Z</dcterms:created>
  <dcterms:modified xsi:type="dcterms:W3CDTF">2018-06-22T10:06:34Z</dcterms:modified>
</cp:coreProperties>
</file>